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David\Documents\2026\DGSUI\Informes\1er trim\PEF 1T 2026\"/>
    </mc:Choice>
  </mc:AlternateContent>
  <xr:revisionPtr revIDLastSave="0" documentId="13_ncr:1_{680AB1E7-7F9C-4011-92AE-39256926B151}" xr6:coauthVersionLast="47" xr6:coauthVersionMax="47" xr10:uidLastSave="{00000000-0000-0000-0000-000000000000}"/>
  <bookViews>
    <workbookView xWindow="-108" yWindow="-108" windowWidth="23256" windowHeight="13896" tabRatio="866" firstSheet="4" activeTab="4" xr2:uid="{00000000-000D-0000-FFFF-FFFF00000000}"/>
  </bookViews>
  <sheets>
    <sheet name="NOTA" sheetId="16" state="hidden" r:id="rId1"/>
    <sheet name="Aspectos a considerar" sheetId="34" state="hidden" r:id="rId2"/>
    <sheet name="Hoja de trabajo" sheetId="35" state="hidden" r:id="rId3"/>
    <sheet name="Hoja1" sheetId="15" state="hidden" r:id="rId4"/>
    <sheet name="Fracción I 2026" sheetId="9" r:id="rId5"/>
    <sheet name="Fracción II 1er 2026" sheetId="8" state="hidden" r:id="rId6"/>
    <sheet name="Fracción II 2do 2026" sheetId="14" state="hidden" r:id="rId7"/>
    <sheet name="Fracción II 3er 2026" sheetId="13" state="hidden" r:id="rId8"/>
    <sheet name="Fracción II 4to 2026" sheetId="12" state="hidden" r:id="rId9"/>
    <sheet name="Fracción III 1er 2026" sheetId="7" state="hidden" r:id="rId10"/>
    <sheet name="Fracción III 2do 2026" sheetId="6" state="hidden" r:id="rId11"/>
    <sheet name="Fracción III 3er 2026" sheetId="10" state="hidden" r:id="rId12"/>
    <sheet name="Fracción III 4to 2026" sheetId="11" state="hidden" r:id="rId13"/>
    <sheet name="Edo Act 1er 2026" sheetId="17" state="hidden" r:id="rId14"/>
    <sheet name="ESF-art 37" sheetId="36" state="hidden" r:id="rId15"/>
    <sheet name="EA- art 37" sheetId="37" state="hidden" r:id="rId16"/>
    <sheet name="Edo Act 2do 2026" sheetId="22" state="hidden" r:id="rId17"/>
    <sheet name="Edo Act 3er 2026" sheetId="21" state="hidden" r:id="rId18"/>
    <sheet name="Edo Act 4to 2026" sheetId="20" state="hidden" r:id="rId19"/>
    <sheet name="Fracción V 1er 2026" sheetId="27" state="hidden" r:id="rId20"/>
    <sheet name="Fracción V 2do 2026" sheetId="31" state="hidden" r:id="rId21"/>
    <sheet name="Fracción V 3er 2026" sheetId="32" state="hidden" r:id="rId22"/>
    <sheet name="Fracción V 4to 2026" sheetId="33" state="hidden" r:id="rId23"/>
  </sheets>
  <definedNames>
    <definedName name="_xlnm._FilterDatabase" localSheetId="14" hidden="1">'ESF-art 37'!$A$2:$E$52</definedName>
    <definedName name="_xlnm._FilterDatabase" localSheetId="3" hidden="1">Hoja1!$A$1:$E$36</definedName>
    <definedName name="Abr">#REF!</definedName>
    <definedName name="ANIO">#REF!</definedName>
    <definedName name="_xlnm.Print_Area" localSheetId="15">'EA- art 37'!$A$1:$E$69</definedName>
    <definedName name="_xlnm.Print_Area" localSheetId="13">'Edo Act 1er 2026'!$A$1:$H$40</definedName>
    <definedName name="_xlnm.Print_Area" localSheetId="16">'Edo Act 2do 2026'!$A$1:$I$40</definedName>
    <definedName name="_xlnm.Print_Area" localSheetId="17">'Edo Act 3er 2026'!$A$1:$I$40</definedName>
    <definedName name="_xlnm.Print_Area" localSheetId="18">'Edo Act 4to 2026'!$A$1:$I$40</definedName>
    <definedName name="_xlnm.Print_Area" localSheetId="14">'ESF-art 37'!$A$1:$E$67</definedName>
    <definedName name="_xlnm.Print_Area" localSheetId="4">'Fracción I 2026'!$A$1:$Z$57</definedName>
    <definedName name="_xlnm.Print_Area" localSheetId="5">'Fracción II 1er 2026'!$A$1:$U$474</definedName>
    <definedName name="_xlnm.Print_Area" localSheetId="6">'Fracción II 2do 2026'!$A$1:$U$474</definedName>
    <definedName name="_xlnm.Print_Area" localSheetId="7">'Fracción II 3er 2026'!$A$1:$U$474</definedName>
    <definedName name="_xlnm.Print_Area" localSheetId="8">'Fracción II 4to 2026'!$A$1:$U$474</definedName>
    <definedName name="_xlnm.Print_Area" localSheetId="9">'Fracción III 1er 2026'!$A$1:$R$55</definedName>
    <definedName name="_xlnm.Print_Area" localSheetId="10">'Fracción III 2do 2026'!$A$1:$R$55</definedName>
    <definedName name="_xlnm.Print_Area" localSheetId="11">'Fracción III 3er 2026'!$A$1:$R$55</definedName>
    <definedName name="_xlnm.Print_Area" localSheetId="12">'Fracción III 4to 2026'!$A$1:$R$55</definedName>
    <definedName name="_xlnm.Print_Area" localSheetId="19">'Fracción V 1er 2026'!$A$1:$G$274</definedName>
    <definedName name="_xlnm.Print_Area" localSheetId="20">'Fracción V 2do 2026'!$A$1:$G$107</definedName>
    <definedName name="_xlnm.Print_Area" localSheetId="21">'Fracción V 3er 2026'!$A$1:$G$107</definedName>
    <definedName name="_xlnm.Print_Area" localSheetId="22">'Fracción V 4to 2026'!$A$1:$G$107</definedName>
    <definedName name="_xlnm.Print_Area" localSheetId="2">'Hoja de trabajo'!$A$1:$R$62</definedName>
    <definedName name="AS2DocOpenMode" hidden="1">"AS2DocumentEdit"</definedName>
    <definedName name="AS2HasNoAutoHeaderFooter">"OFF"</definedName>
    <definedName name="cy_net_income">#REF!</definedName>
    <definedName name="cy_ret_earn_beg">#REF!</definedName>
    <definedName name="cy_retained_earnings">#REF!</definedName>
    <definedName name="cy_share_equity">#REF!</definedName>
    <definedName name="EDOFIN">#REF!</definedName>
    <definedName name="Ene">#REF!</definedName>
    <definedName name="ENTE_PUBLICO_A">#REF!</definedName>
    <definedName name="Feb">#REF!</definedName>
    <definedName name="Jul">#REF!</definedName>
    <definedName name="Jun">#REF!</definedName>
    <definedName name="Mar">#REF!</definedName>
    <definedName name="May">#REF!</definedName>
    <definedName name="MES">#REF!</definedName>
    <definedName name="MESCOMP">#REF!</definedName>
    <definedName name="PERIODO_INFORME">#REF!</definedName>
    <definedName name="py_net_income">#REF!</definedName>
    <definedName name="py_ret_earn_beg">#REF!</definedName>
    <definedName name="py_retained_earnings">#REF!</definedName>
    <definedName name="py_share_equity">#REF!</definedName>
    <definedName name="TEXTO_OK">#REF!</definedName>
    <definedName name="TEXTOCOM">#REF!</definedName>
    <definedName name="TIPOCOMP">#REF!</definedName>
    <definedName name="_xlnm.Print_Titles" localSheetId="5">'Fracción II 1er 2026'!$1:$11</definedName>
    <definedName name="_xlnm.Print_Titles" localSheetId="6">'Fracción II 2do 2026'!$1:$11</definedName>
    <definedName name="_xlnm.Print_Titles" localSheetId="7">'Fracción II 3er 2026'!$1:$11</definedName>
    <definedName name="_xlnm.Print_Titles" localSheetId="8">'Fracción II 4to 2026'!$1:$11</definedName>
    <definedName name="_xlnm.Print_Titles" localSheetId="19">'Fracción V 1er 2026'!$1:$8</definedName>
    <definedName name="_xlnm.Print_Titles" localSheetId="20">'Fracción V 2do 2026'!$1:$8</definedName>
    <definedName name="_xlnm.Print_Titles" localSheetId="21">'Fracción V 3er 2026'!$1:$8</definedName>
    <definedName name="_xlnm.Print_Titles" localSheetId="22">'Fracción V 4to 2026'!$1:$8</definedName>
    <definedName name="ULTIMO">#REF!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4" i="27" l="1"/>
  <c r="G95" i="27"/>
  <c r="G96" i="27"/>
  <c r="G97" i="27"/>
  <c r="G98" i="27"/>
  <c r="G99" i="27"/>
  <c r="G100" i="27"/>
  <c r="G101" i="27"/>
  <c r="G102" i="27"/>
  <c r="G103" i="27"/>
  <c r="G104" i="27"/>
  <c r="G105" i="27"/>
  <c r="G106" i="27"/>
  <c r="G107" i="27"/>
  <c r="G108" i="27"/>
  <c r="G109" i="27"/>
  <c r="G110" i="27"/>
  <c r="G111" i="27"/>
  <c r="G112" i="27"/>
  <c r="G113" i="27"/>
  <c r="G114" i="27"/>
  <c r="G115" i="27"/>
  <c r="G116" i="27"/>
  <c r="G117" i="27"/>
  <c r="G118" i="27"/>
  <c r="G119" i="27"/>
  <c r="G120" i="27"/>
  <c r="G121" i="27"/>
  <c r="G122" i="27"/>
  <c r="G123" i="27"/>
  <c r="G124" i="27"/>
  <c r="G125" i="27"/>
  <c r="G126" i="27"/>
  <c r="G127" i="27"/>
  <c r="G128" i="27"/>
  <c r="G129" i="27"/>
  <c r="G130" i="27"/>
  <c r="G131" i="27"/>
  <c r="G132" i="27"/>
  <c r="G133" i="27"/>
  <c r="G134" i="27"/>
  <c r="G135" i="27"/>
  <c r="G136" i="27"/>
  <c r="G137" i="27"/>
  <c r="G138" i="27"/>
  <c r="G139" i="27"/>
  <c r="G140" i="27"/>
  <c r="G141" i="27"/>
  <c r="G142" i="27"/>
  <c r="G143" i="27"/>
  <c r="G144" i="27"/>
  <c r="G145" i="27"/>
  <c r="G146" i="27"/>
  <c r="G147" i="27"/>
  <c r="G148" i="27"/>
  <c r="G149" i="27"/>
  <c r="G150" i="27"/>
  <c r="G151" i="27"/>
  <c r="G152" i="27"/>
  <c r="G153" i="27"/>
  <c r="G154" i="27"/>
  <c r="G155" i="27"/>
  <c r="G156" i="27"/>
  <c r="G157" i="27"/>
  <c r="G158" i="27"/>
  <c r="G159" i="27"/>
  <c r="G160" i="27"/>
  <c r="G161" i="27"/>
  <c r="G162" i="27"/>
  <c r="G163" i="27"/>
  <c r="G164" i="27"/>
  <c r="G165" i="27"/>
  <c r="G166" i="27"/>
  <c r="G167" i="27"/>
  <c r="G168" i="27"/>
  <c r="G169" i="27"/>
  <c r="G170" i="27"/>
  <c r="G171" i="27"/>
  <c r="G172" i="27"/>
  <c r="G173" i="27"/>
  <c r="G174" i="27"/>
  <c r="G175" i="27"/>
  <c r="G176" i="27"/>
  <c r="G177" i="27"/>
  <c r="G178" i="27"/>
  <c r="G179" i="27"/>
  <c r="G180" i="27"/>
  <c r="G181" i="27"/>
  <c r="G182" i="27"/>
  <c r="G183" i="27"/>
  <c r="G184" i="27"/>
  <c r="G185" i="27"/>
  <c r="G186" i="27"/>
  <c r="G187" i="27"/>
  <c r="G188" i="27"/>
  <c r="G189" i="27"/>
  <c r="G190" i="27"/>
  <c r="G191" i="27"/>
  <c r="G192" i="27"/>
  <c r="G193" i="27"/>
  <c r="G194" i="27"/>
  <c r="G195" i="27"/>
  <c r="G196" i="27"/>
  <c r="G197" i="27"/>
  <c r="G198" i="27"/>
  <c r="G199" i="27"/>
  <c r="G200" i="27"/>
  <c r="G201" i="27"/>
  <c r="G202" i="27"/>
  <c r="G203" i="27"/>
  <c r="G204" i="27"/>
  <c r="G205" i="27"/>
  <c r="G206" i="27"/>
  <c r="G207" i="27"/>
  <c r="G208" i="27"/>
  <c r="G209" i="27"/>
  <c r="G210" i="27"/>
  <c r="G211" i="27"/>
  <c r="G212" i="27"/>
  <c r="G213" i="27"/>
  <c r="G214" i="27"/>
  <c r="G215" i="27"/>
  <c r="G216" i="27"/>
  <c r="G217" i="27"/>
  <c r="G218" i="27"/>
  <c r="G219" i="27"/>
  <c r="G220" i="27"/>
  <c r="G221" i="27"/>
  <c r="G222" i="27"/>
  <c r="G223" i="27"/>
  <c r="G224" i="27"/>
  <c r="G225" i="27"/>
  <c r="G226" i="27"/>
  <c r="G227" i="27"/>
  <c r="G228" i="27"/>
  <c r="G229" i="27"/>
  <c r="G230" i="27"/>
  <c r="G231" i="27"/>
  <c r="G232" i="27"/>
  <c r="G233" i="27"/>
  <c r="G234" i="27"/>
  <c r="G235" i="27"/>
  <c r="G236" i="27"/>
  <c r="G237" i="27"/>
  <c r="G238" i="27"/>
  <c r="G239" i="27"/>
  <c r="G240" i="27"/>
  <c r="G241" i="27"/>
  <c r="G242" i="27"/>
  <c r="G243" i="27"/>
  <c r="G244" i="27"/>
  <c r="G245" i="27"/>
  <c r="G246" i="27"/>
  <c r="G247" i="27"/>
  <c r="G248" i="27"/>
  <c r="G249" i="27"/>
  <c r="G250" i="27"/>
  <c r="G251" i="27"/>
  <c r="G252" i="27"/>
  <c r="G253" i="27"/>
  <c r="G254" i="27"/>
  <c r="G255" i="27"/>
  <c r="G256" i="27"/>
  <c r="G257" i="27"/>
  <c r="G258" i="27"/>
  <c r="G259" i="27"/>
  <c r="G260" i="27"/>
  <c r="G261" i="27"/>
  <c r="D19" i="27"/>
  <c r="D18" i="27"/>
  <c r="D17" i="27"/>
  <c r="D16" i="27"/>
  <c r="D15" i="27"/>
  <c r="D14" i="27"/>
  <c r="D20" i="27"/>
  <c r="E22" i="17"/>
  <c r="E21" i="17"/>
  <c r="R469" i="8" l="1"/>
  <c r="S469" i="8"/>
  <c r="T469" i="8"/>
  <c r="G32" i="33"/>
  <c r="G33" i="33"/>
  <c r="G34" i="33"/>
  <c r="G35" i="33"/>
  <c r="G36" i="33"/>
  <c r="G37" i="33"/>
  <c r="G38" i="33"/>
  <c r="G39" i="33"/>
  <c r="G40" i="33"/>
  <c r="G41" i="33"/>
  <c r="G42" i="33"/>
  <c r="G43" i="33"/>
  <c r="G44" i="33"/>
  <c r="G45" i="33"/>
  <c r="G46" i="33"/>
  <c r="G47" i="33"/>
  <c r="G48" i="33"/>
  <c r="G49" i="33"/>
  <c r="G50" i="33"/>
  <c r="G51" i="33"/>
  <c r="G52" i="33"/>
  <c r="G53" i="33"/>
  <c r="G54" i="33"/>
  <c r="G55" i="33"/>
  <c r="G56" i="33"/>
  <c r="G57" i="33"/>
  <c r="G58" i="33"/>
  <c r="G59" i="33"/>
  <c r="G60" i="33"/>
  <c r="G61" i="33"/>
  <c r="G62" i="33"/>
  <c r="G63" i="33"/>
  <c r="G64" i="33"/>
  <c r="G65" i="33"/>
  <c r="G66" i="33"/>
  <c r="G67" i="33"/>
  <c r="G68" i="33"/>
  <c r="G69" i="33"/>
  <c r="G70" i="33"/>
  <c r="G71" i="33"/>
  <c r="G72" i="33"/>
  <c r="G73" i="33"/>
  <c r="G74" i="33"/>
  <c r="G75" i="33"/>
  <c r="G76" i="33"/>
  <c r="G77" i="33"/>
  <c r="G78" i="33"/>
  <c r="G79" i="33"/>
  <c r="G80" i="33"/>
  <c r="G81" i="33"/>
  <c r="G82" i="33"/>
  <c r="G83" i="33"/>
  <c r="G84" i="33"/>
  <c r="G85" i="33"/>
  <c r="G86" i="33"/>
  <c r="G87" i="33"/>
  <c r="G88" i="33"/>
  <c r="G89" i="33"/>
  <c r="G90" i="33"/>
  <c r="G91" i="33"/>
  <c r="G92" i="33"/>
  <c r="G93" i="33"/>
  <c r="G94" i="33"/>
  <c r="G95" i="33"/>
  <c r="G97" i="33"/>
  <c r="F97" i="33"/>
  <c r="E97" i="33"/>
  <c r="E12" i="17"/>
  <c r="G12" i="22"/>
  <c r="G12" i="21"/>
  <c r="E13" i="17"/>
  <c r="G13" i="22"/>
  <c r="G13" i="21"/>
  <c r="G12" i="20"/>
  <c r="G13" i="20"/>
  <c r="F15" i="22"/>
  <c r="F15" i="21"/>
  <c r="F15" i="20"/>
  <c r="E15" i="22"/>
  <c r="E15" i="21"/>
  <c r="E15" i="20"/>
  <c r="E264" i="27"/>
  <c r="F264" i="27"/>
  <c r="E11" i="21"/>
  <c r="E12" i="21"/>
  <c r="E13" i="21"/>
  <c r="E20" i="21"/>
  <c r="E21" i="21"/>
  <c r="E22" i="21"/>
  <c r="E23" i="21"/>
  <c r="E25" i="21"/>
  <c r="E28" i="21"/>
  <c r="E20" i="22"/>
  <c r="E21" i="22"/>
  <c r="E22" i="22"/>
  <c r="E23" i="22"/>
  <c r="E25" i="22"/>
  <c r="E11" i="22"/>
  <c r="E12" i="22"/>
  <c r="E13" i="22"/>
  <c r="Q40" i="6"/>
  <c r="Q40" i="10"/>
  <c r="Q40" i="11"/>
  <c r="P40" i="6"/>
  <c r="P40" i="10"/>
  <c r="P40" i="11"/>
  <c r="O40" i="6"/>
  <c r="O40" i="10"/>
  <c r="O40" i="11"/>
  <c r="M40" i="6"/>
  <c r="M40" i="10"/>
  <c r="M40" i="11"/>
  <c r="M40" i="7"/>
  <c r="L40" i="6"/>
  <c r="L40" i="10"/>
  <c r="L40" i="11"/>
  <c r="L40" i="7"/>
  <c r="K40" i="6"/>
  <c r="K40" i="10"/>
  <c r="K40" i="11"/>
  <c r="K40" i="7"/>
  <c r="I40" i="6"/>
  <c r="I40" i="10"/>
  <c r="I40" i="11"/>
  <c r="G40" i="6"/>
  <c r="G40" i="10"/>
  <c r="G40" i="11"/>
  <c r="G40" i="7"/>
  <c r="A29" i="35"/>
  <c r="A31" i="35"/>
  <c r="A33" i="35"/>
  <c r="A35" i="35"/>
  <c r="F34" i="35"/>
  <c r="F32" i="35"/>
  <c r="F30" i="35"/>
  <c r="F44" i="35" s="1"/>
  <c r="C38" i="10"/>
  <c r="B41" i="35"/>
  <c r="B39" i="35"/>
  <c r="B37" i="35"/>
  <c r="C29" i="35"/>
  <c r="L36" i="7"/>
  <c r="K36" i="7"/>
  <c r="I36" i="7"/>
  <c r="H36" i="7"/>
  <c r="G36" i="7"/>
  <c r="E36" i="7"/>
  <c r="D36" i="7"/>
  <c r="C36" i="7"/>
  <c r="M38" i="11"/>
  <c r="L38" i="11"/>
  <c r="K38" i="11"/>
  <c r="I38" i="11"/>
  <c r="H38" i="11"/>
  <c r="G38" i="11"/>
  <c r="E38" i="11"/>
  <c r="D38" i="11"/>
  <c r="C38" i="11"/>
  <c r="M36" i="11"/>
  <c r="L36" i="11"/>
  <c r="K36" i="11"/>
  <c r="I36" i="11"/>
  <c r="H36" i="11"/>
  <c r="G36" i="11"/>
  <c r="E36" i="11"/>
  <c r="D36" i="11"/>
  <c r="C36" i="11"/>
  <c r="M38" i="10"/>
  <c r="L38" i="10"/>
  <c r="K38" i="10"/>
  <c r="I38" i="10"/>
  <c r="H38" i="10"/>
  <c r="G38" i="10"/>
  <c r="E38" i="10"/>
  <c r="D38" i="10"/>
  <c r="M36" i="10"/>
  <c r="L36" i="10"/>
  <c r="K36" i="10"/>
  <c r="I36" i="10"/>
  <c r="H36" i="10"/>
  <c r="G36" i="10"/>
  <c r="E36" i="10"/>
  <c r="D36" i="10"/>
  <c r="C36" i="10"/>
  <c r="M38" i="6"/>
  <c r="L38" i="6"/>
  <c r="K38" i="6"/>
  <c r="I38" i="6"/>
  <c r="H38" i="6"/>
  <c r="G38" i="6"/>
  <c r="E38" i="6"/>
  <c r="D38" i="6"/>
  <c r="C38" i="6"/>
  <c r="M36" i="6"/>
  <c r="L36" i="6"/>
  <c r="K36" i="6"/>
  <c r="I36" i="6"/>
  <c r="H36" i="6"/>
  <c r="G36" i="6"/>
  <c r="E36" i="6"/>
  <c r="D36" i="6"/>
  <c r="C36" i="6"/>
  <c r="M36" i="7"/>
  <c r="C38" i="7"/>
  <c r="O40" i="7" s="1"/>
  <c r="C40" i="7"/>
  <c r="L38" i="7"/>
  <c r="M38" i="7"/>
  <c r="K38" i="7"/>
  <c r="H38" i="7"/>
  <c r="I38" i="7"/>
  <c r="G38" i="7"/>
  <c r="D38" i="7"/>
  <c r="E38" i="7"/>
  <c r="B35" i="35"/>
  <c r="I42" i="11"/>
  <c r="E22" i="20"/>
  <c r="D40" i="7"/>
  <c r="E40" i="7" s="1"/>
  <c r="M42" i="6"/>
  <c r="M42" i="10"/>
  <c r="E42" i="10"/>
  <c r="I42" i="10"/>
  <c r="E42" i="11"/>
  <c r="E21" i="20"/>
  <c r="C40" i="11"/>
  <c r="D40" i="11"/>
  <c r="E40" i="11"/>
  <c r="H40" i="11"/>
  <c r="M42" i="11"/>
  <c r="I42" i="6"/>
  <c r="E42" i="6"/>
  <c r="C40" i="10"/>
  <c r="D40" i="10"/>
  <c r="E40" i="10"/>
  <c r="H40" i="10"/>
  <c r="C40" i="6"/>
  <c r="D40" i="6"/>
  <c r="E40" i="6"/>
  <c r="H40" i="6"/>
  <c r="M42" i="7"/>
  <c r="E42" i="7"/>
  <c r="B26" i="27"/>
  <c r="X31" i="9"/>
  <c r="X28" i="9"/>
  <c r="X25" i="9"/>
  <c r="X22" i="9"/>
  <c r="X19" i="9"/>
  <c r="X16" i="9"/>
  <c r="X13" i="9"/>
  <c r="Q42" i="11"/>
  <c r="E23" i="20"/>
  <c r="Q42" i="10"/>
  <c r="Q42" i="6"/>
  <c r="A1" i="35"/>
  <c r="G95" i="32"/>
  <c r="G94" i="32"/>
  <c r="G93" i="32"/>
  <c r="G92" i="32"/>
  <c r="G91" i="32"/>
  <c r="G90" i="32"/>
  <c r="G89" i="32"/>
  <c r="G88" i="32"/>
  <c r="G87" i="32"/>
  <c r="G86" i="32"/>
  <c r="G85" i="32"/>
  <c r="G84" i="32"/>
  <c r="G83" i="32"/>
  <c r="G82" i="32"/>
  <c r="G81" i="32"/>
  <c r="G80" i="32"/>
  <c r="G79" i="32"/>
  <c r="G78" i="32"/>
  <c r="G77" i="32"/>
  <c r="G76" i="32"/>
  <c r="G75" i="32"/>
  <c r="G74" i="32"/>
  <c r="G73" i="32"/>
  <c r="G72" i="32"/>
  <c r="G71" i="32"/>
  <c r="G70" i="32"/>
  <c r="G69" i="32"/>
  <c r="G68" i="32"/>
  <c r="G67" i="32"/>
  <c r="G66" i="32"/>
  <c r="G65" i="32"/>
  <c r="G64" i="32"/>
  <c r="G63" i="32"/>
  <c r="G62" i="32"/>
  <c r="G61" i="32"/>
  <c r="G60" i="32"/>
  <c r="G59" i="32"/>
  <c r="G58" i="32"/>
  <c r="G57" i="32"/>
  <c r="G56" i="32"/>
  <c r="G55" i="32"/>
  <c r="G54" i="32"/>
  <c r="G53" i="32"/>
  <c r="G52" i="32"/>
  <c r="G51" i="32"/>
  <c r="G50" i="32"/>
  <c r="G49" i="32"/>
  <c r="G48" i="32"/>
  <c r="G47" i="32"/>
  <c r="G46" i="32"/>
  <c r="G45" i="32"/>
  <c r="G44" i="32"/>
  <c r="G43" i="32"/>
  <c r="G42" i="32"/>
  <c r="G41" i="32"/>
  <c r="G40" i="32"/>
  <c r="G39" i="32"/>
  <c r="G38" i="32"/>
  <c r="G37" i="32"/>
  <c r="G36" i="32"/>
  <c r="G35" i="32"/>
  <c r="G34" i="32"/>
  <c r="G33" i="32"/>
  <c r="G32" i="32"/>
  <c r="B31" i="11"/>
  <c r="B28" i="11"/>
  <c r="B25" i="11"/>
  <c r="B22" i="11"/>
  <c r="B19" i="11"/>
  <c r="B16" i="11"/>
  <c r="B12" i="11"/>
  <c r="B31" i="10"/>
  <c r="B28" i="10"/>
  <c r="B25" i="10"/>
  <c r="B22" i="10"/>
  <c r="B19" i="10"/>
  <c r="B16" i="10"/>
  <c r="B12" i="10"/>
  <c r="B31" i="6"/>
  <c r="B28" i="6"/>
  <c r="B25" i="6"/>
  <c r="B22" i="6"/>
  <c r="B19" i="6"/>
  <c r="B16" i="6"/>
  <c r="B12" i="6"/>
  <c r="B31" i="7"/>
  <c r="B28" i="7"/>
  <c r="B25" i="7"/>
  <c r="B22" i="7"/>
  <c r="B19" i="7"/>
  <c r="B16" i="7"/>
  <c r="B12" i="7"/>
  <c r="B7" i="33"/>
  <c r="B7" i="32"/>
  <c r="B7" i="31"/>
  <c r="B7" i="27"/>
  <c r="C2" i="20"/>
  <c r="C2" i="21"/>
  <c r="C2" i="22"/>
  <c r="C2" i="17"/>
  <c r="A12" i="11"/>
  <c r="A12" i="10"/>
  <c r="A12" i="6"/>
  <c r="A12" i="7"/>
  <c r="A11" i="12"/>
  <c r="A11" i="13"/>
  <c r="A11" i="14"/>
  <c r="A10" i="9"/>
  <c r="B18" i="9"/>
  <c r="B15" i="9"/>
  <c r="B12" i="9"/>
  <c r="B30" i="9"/>
  <c r="B27" i="9"/>
  <c r="B24" i="9"/>
  <c r="B21" i="9"/>
  <c r="W31" i="9"/>
  <c r="V31" i="9"/>
  <c r="R31" i="9"/>
  <c r="Q31" i="9"/>
  <c r="P31" i="9"/>
  <c r="L31" i="9"/>
  <c r="K31" i="9"/>
  <c r="J31" i="9"/>
  <c r="F31" i="9"/>
  <c r="E31" i="9"/>
  <c r="D31" i="9"/>
  <c r="W28" i="9"/>
  <c r="V28" i="9"/>
  <c r="R28" i="9"/>
  <c r="Q28" i="9"/>
  <c r="P28" i="9"/>
  <c r="L28" i="9"/>
  <c r="K28" i="9"/>
  <c r="J28" i="9"/>
  <c r="F28" i="9"/>
  <c r="E28" i="9"/>
  <c r="D28" i="9"/>
  <c r="W25" i="9"/>
  <c r="V25" i="9"/>
  <c r="R25" i="9"/>
  <c r="Q25" i="9"/>
  <c r="P25" i="9"/>
  <c r="L25" i="9"/>
  <c r="K25" i="9"/>
  <c r="J25" i="9"/>
  <c r="F25" i="9"/>
  <c r="E25" i="9"/>
  <c r="D25" i="9"/>
  <c r="W22" i="9"/>
  <c r="V22" i="9"/>
  <c r="R22" i="9"/>
  <c r="Q22" i="9"/>
  <c r="P22" i="9"/>
  <c r="L22" i="9"/>
  <c r="K22" i="9"/>
  <c r="J22" i="9"/>
  <c r="F22" i="9"/>
  <c r="E22" i="9"/>
  <c r="D22" i="9"/>
  <c r="W19" i="9"/>
  <c r="V19" i="9"/>
  <c r="R19" i="9"/>
  <c r="Q19" i="9"/>
  <c r="P19" i="9"/>
  <c r="L19" i="9"/>
  <c r="K19" i="9"/>
  <c r="J19" i="9"/>
  <c r="F19" i="9"/>
  <c r="E19" i="9"/>
  <c r="D19" i="9"/>
  <c r="W16" i="9"/>
  <c r="V16" i="9"/>
  <c r="R16" i="9"/>
  <c r="Q16" i="9"/>
  <c r="P16" i="9"/>
  <c r="L16" i="9"/>
  <c r="K16" i="9"/>
  <c r="J16" i="9"/>
  <c r="F16" i="9"/>
  <c r="E16" i="9"/>
  <c r="D16" i="9"/>
  <c r="W13" i="9"/>
  <c r="V13" i="9"/>
  <c r="R13" i="9"/>
  <c r="Q13" i="9"/>
  <c r="P13" i="9"/>
  <c r="L13" i="9"/>
  <c r="K13" i="9"/>
  <c r="J13" i="9"/>
  <c r="F13" i="9"/>
  <c r="F34" i="9" s="1"/>
  <c r="F38" i="9" s="1"/>
  <c r="E13" i="9"/>
  <c r="D13" i="9"/>
  <c r="R42" i="35"/>
  <c r="N42" i="35"/>
  <c r="J42" i="35"/>
  <c r="F42" i="35"/>
  <c r="C41" i="35"/>
  <c r="D41" i="35"/>
  <c r="E41" i="35"/>
  <c r="L7" i="35"/>
  <c r="A41" i="35"/>
  <c r="R40" i="35"/>
  <c r="N40" i="35"/>
  <c r="J40" i="35"/>
  <c r="F40" i="35"/>
  <c r="C39" i="35"/>
  <c r="D39" i="35"/>
  <c r="E39" i="35"/>
  <c r="G39" i="35"/>
  <c r="H39" i="35"/>
  <c r="I39" i="35"/>
  <c r="K7" i="35"/>
  <c r="A39" i="35"/>
  <c r="R38" i="35"/>
  <c r="N38" i="35"/>
  <c r="J38" i="35"/>
  <c r="F38" i="35"/>
  <c r="C37" i="35"/>
  <c r="D37" i="35"/>
  <c r="E37" i="35"/>
  <c r="J7" i="35"/>
  <c r="A37" i="35"/>
  <c r="R36" i="35"/>
  <c r="N36" i="35"/>
  <c r="J36" i="35"/>
  <c r="F36" i="35"/>
  <c r="C35" i="35"/>
  <c r="D35" i="35"/>
  <c r="E35" i="35"/>
  <c r="F35" i="35"/>
  <c r="I7" i="35"/>
  <c r="R34" i="35"/>
  <c r="E13" i="20"/>
  <c r="N34" i="35"/>
  <c r="J34" i="35"/>
  <c r="C33" i="35"/>
  <c r="D33" i="35"/>
  <c r="E33" i="35"/>
  <c r="F33" i="35"/>
  <c r="B33" i="35"/>
  <c r="H7" i="35"/>
  <c r="R32" i="35"/>
  <c r="E12" i="20"/>
  <c r="N32" i="35"/>
  <c r="J32" i="35"/>
  <c r="C31" i="35"/>
  <c r="D31" i="35"/>
  <c r="B31" i="35"/>
  <c r="G7" i="35"/>
  <c r="R30" i="35"/>
  <c r="E11" i="20"/>
  <c r="N30" i="35"/>
  <c r="J30" i="35"/>
  <c r="D29" i="35"/>
  <c r="E29" i="35"/>
  <c r="G29" i="35" s="1"/>
  <c r="H29" i="35" s="1"/>
  <c r="I29" i="35" s="1"/>
  <c r="B29" i="35"/>
  <c r="L19" i="35"/>
  <c r="K19" i="35"/>
  <c r="J19" i="35"/>
  <c r="I19" i="35"/>
  <c r="H19" i="35"/>
  <c r="G19" i="35"/>
  <c r="F19" i="35"/>
  <c r="L18" i="35"/>
  <c r="K18" i="35"/>
  <c r="J18" i="35"/>
  <c r="I18" i="35"/>
  <c r="H18" i="35"/>
  <c r="G18" i="35"/>
  <c r="F18" i="35"/>
  <c r="L17" i="35"/>
  <c r="K17" i="35"/>
  <c r="J17" i="35"/>
  <c r="I17" i="35"/>
  <c r="H17" i="35"/>
  <c r="G17" i="35"/>
  <c r="F17" i="35"/>
  <c r="L16" i="35"/>
  <c r="K16" i="35"/>
  <c r="J16" i="35"/>
  <c r="I16" i="35"/>
  <c r="H16" i="35"/>
  <c r="G16" i="35"/>
  <c r="F16" i="35"/>
  <c r="L15" i="35"/>
  <c r="K15" i="35"/>
  <c r="J15" i="35"/>
  <c r="I15" i="35"/>
  <c r="H15" i="35"/>
  <c r="G15" i="35"/>
  <c r="F15" i="35"/>
  <c r="L14" i="35"/>
  <c r="K14" i="35"/>
  <c r="J14" i="35"/>
  <c r="I14" i="35"/>
  <c r="H14" i="35"/>
  <c r="G14" i="35"/>
  <c r="F14" i="35"/>
  <c r="L13" i="35"/>
  <c r="K13" i="35"/>
  <c r="J13" i="35"/>
  <c r="I13" i="35"/>
  <c r="H13" i="35"/>
  <c r="G13" i="35"/>
  <c r="F13" i="35"/>
  <c r="L12" i="35"/>
  <c r="K12" i="35"/>
  <c r="J12" i="35"/>
  <c r="I12" i="35"/>
  <c r="H12" i="35"/>
  <c r="G12" i="35"/>
  <c r="F12" i="35"/>
  <c r="L11" i="35"/>
  <c r="K11" i="35"/>
  <c r="J11" i="35"/>
  <c r="I11" i="35"/>
  <c r="H11" i="35"/>
  <c r="G11" i="35"/>
  <c r="F11" i="35"/>
  <c r="L10" i="35"/>
  <c r="K10" i="35"/>
  <c r="J10" i="35"/>
  <c r="I10" i="35"/>
  <c r="H10" i="35"/>
  <c r="G10" i="35"/>
  <c r="F10" i="35"/>
  <c r="F21" i="35" s="1"/>
  <c r="L23" i="35" s="1"/>
  <c r="L9" i="35"/>
  <c r="K9" i="35"/>
  <c r="J9" i="35"/>
  <c r="I9" i="35"/>
  <c r="H9" i="35"/>
  <c r="G9" i="35"/>
  <c r="F9" i="35"/>
  <c r="L8" i="35"/>
  <c r="K8" i="35"/>
  <c r="J8" i="35"/>
  <c r="I8" i="35"/>
  <c r="H8" i="35"/>
  <c r="G8" i="35"/>
  <c r="F8" i="35"/>
  <c r="F7" i="35"/>
  <c r="D34" i="9"/>
  <c r="E31" i="35"/>
  <c r="G31" i="35"/>
  <c r="H31" i="35"/>
  <c r="I31" i="35"/>
  <c r="K21" i="35"/>
  <c r="L21" i="35"/>
  <c r="J21" i="35"/>
  <c r="I21" i="35"/>
  <c r="J44" i="35"/>
  <c r="H21" i="35"/>
  <c r="G21" i="35"/>
  <c r="R44" i="35"/>
  <c r="N44" i="35"/>
  <c r="J34" i="9"/>
  <c r="G33" i="35"/>
  <c r="H33" i="35"/>
  <c r="I33" i="35"/>
  <c r="G37" i="35"/>
  <c r="H37" i="35"/>
  <c r="I37" i="35"/>
  <c r="F37" i="35"/>
  <c r="F41" i="35"/>
  <c r="G41" i="35"/>
  <c r="H41" i="35"/>
  <c r="I41" i="35"/>
  <c r="G35" i="35"/>
  <c r="H35" i="35"/>
  <c r="I35" i="35"/>
  <c r="K39" i="35"/>
  <c r="L39" i="35"/>
  <c r="M39" i="35"/>
  <c r="J39" i="35"/>
  <c r="F39" i="35"/>
  <c r="F11" i="21"/>
  <c r="F12" i="21"/>
  <c r="F13" i="21"/>
  <c r="F11" i="20"/>
  <c r="F13" i="20"/>
  <c r="F12" i="20"/>
  <c r="F31" i="35"/>
  <c r="J31" i="35"/>
  <c r="K31" i="35"/>
  <c r="L31" i="35"/>
  <c r="M31" i="35"/>
  <c r="O31" i="35"/>
  <c r="P31" i="35"/>
  <c r="Q31" i="35"/>
  <c r="R31" i="35"/>
  <c r="K41" i="35"/>
  <c r="L41" i="35"/>
  <c r="M41" i="35"/>
  <c r="J41" i="35"/>
  <c r="J37" i="35"/>
  <c r="K37" i="35"/>
  <c r="L37" i="35"/>
  <c r="M37" i="35"/>
  <c r="K33" i="35"/>
  <c r="L33" i="35"/>
  <c r="M33" i="35"/>
  <c r="J33" i="35"/>
  <c r="O39" i="35"/>
  <c r="P39" i="35"/>
  <c r="Q39" i="35"/>
  <c r="R39" i="35"/>
  <c r="N39" i="35"/>
  <c r="K35" i="35"/>
  <c r="L35" i="35"/>
  <c r="M35" i="35"/>
  <c r="J35" i="35"/>
  <c r="F13" i="22"/>
  <c r="F12" i="22"/>
  <c r="F11" i="22"/>
  <c r="N31" i="35"/>
  <c r="O35" i="35"/>
  <c r="P35" i="35"/>
  <c r="Q35" i="35"/>
  <c r="R35" i="35"/>
  <c r="N35" i="35"/>
  <c r="N41" i="35"/>
  <c r="O41" i="35"/>
  <c r="P41" i="35"/>
  <c r="Q41" i="35"/>
  <c r="R41" i="35"/>
  <c r="N33" i="35"/>
  <c r="O33" i="35"/>
  <c r="P33" i="35"/>
  <c r="Q33" i="35"/>
  <c r="R33" i="35"/>
  <c r="O37" i="35"/>
  <c r="P37" i="35"/>
  <c r="Q37" i="35"/>
  <c r="R37" i="35"/>
  <c r="N37" i="35"/>
  <c r="F97" i="32"/>
  <c r="E97" i="32"/>
  <c r="F97" i="31"/>
  <c r="E97" i="31"/>
  <c r="T462" i="12"/>
  <c r="S462" i="12"/>
  <c r="R462" i="12"/>
  <c r="T461" i="12"/>
  <c r="S461" i="12"/>
  <c r="R461" i="12"/>
  <c r="T460" i="12"/>
  <c r="S460" i="12"/>
  <c r="R460" i="12"/>
  <c r="T459" i="12"/>
  <c r="S459" i="12"/>
  <c r="R459" i="12"/>
  <c r="T458" i="12"/>
  <c r="S458" i="12"/>
  <c r="R458" i="12"/>
  <c r="T457" i="12"/>
  <c r="S457" i="12"/>
  <c r="R457" i="12"/>
  <c r="T456" i="12"/>
  <c r="S456" i="12"/>
  <c r="R456" i="12"/>
  <c r="T455" i="12"/>
  <c r="S455" i="12"/>
  <c r="R455" i="12"/>
  <c r="T454" i="12"/>
  <c r="S454" i="12"/>
  <c r="R454" i="12"/>
  <c r="T453" i="12"/>
  <c r="S453" i="12"/>
  <c r="R453" i="12"/>
  <c r="T452" i="12"/>
  <c r="S452" i="12"/>
  <c r="R452" i="12"/>
  <c r="T451" i="12"/>
  <c r="S451" i="12"/>
  <c r="R451" i="12"/>
  <c r="T450" i="12"/>
  <c r="S450" i="12"/>
  <c r="R450" i="12"/>
  <c r="T449" i="12"/>
  <c r="S449" i="12"/>
  <c r="R449" i="12"/>
  <c r="T448" i="12"/>
  <c r="S448" i="12"/>
  <c r="R448" i="12"/>
  <c r="T447" i="12"/>
  <c r="S447" i="12"/>
  <c r="R447" i="12"/>
  <c r="T446" i="12"/>
  <c r="S446" i="12"/>
  <c r="R446" i="12"/>
  <c r="T445" i="12"/>
  <c r="S445" i="12"/>
  <c r="R445" i="12"/>
  <c r="T444" i="12"/>
  <c r="S444" i="12"/>
  <c r="R444" i="12"/>
  <c r="T443" i="12"/>
  <c r="S443" i="12"/>
  <c r="R443" i="12"/>
  <c r="T442" i="12"/>
  <c r="S442" i="12"/>
  <c r="R442" i="12"/>
  <c r="T441" i="12"/>
  <c r="S441" i="12"/>
  <c r="R441" i="12"/>
  <c r="T440" i="12"/>
  <c r="S440" i="12"/>
  <c r="R440" i="12"/>
  <c r="T439" i="12"/>
  <c r="S439" i="12"/>
  <c r="R439" i="12"/>
  <c r="T438" i="12"/>
  <c r="S438" i="12"/>
  <c r="R438" i="12"/>
  <c r="T437" i="12"/>
  <c r="S437" i="12"/>
  <c r="R437" i="12"/>
  <c r="T436" i="12"/>
  <c r="S436" i="12"/>
  <c r="R436" i="12"/>
  <c r="T435" i="12"/>
  <c r="S435" i="12"/>
  <c r="R435" i="12"/>
  <c r="T434" i="12"/>
  <c r="S434" i="12"/>
  <c r="R434" i="12"/>
  <c r="T433" i="12"/>
  <c r="S433" i="12"/>
  <c r="R433" i="12"/>
  <c r="T432" i="12"/>
  <c r="S432" i="12"/>
  <c r="R432" i="12"/>
  <c r="T431" i="12"/>
  <c r="S431" i="12"/>
  <c r="R431" i="12"/>
  <c r="T430" i="12"/>
  <c r="S430" i="12"/>
  <c r="R430" i="12"/>
  <c r="T429" i="12"/>
  <c r="S429" i="12"/>
  <c r="R429" i="12"/>
  <c r="T428" i="12"/>
  <c r="S428" i="12"/>
  <c r="R428" i="12"/>
  <c r="T427" i="12"/>
  <c r="S427" i="12"/>
  <c r="R427" i="12"/>
  <c r="T426" i="12"/>
  <c r="S426" i="12"/>
  <c r="R426" i="12"/>
  <c r="T425" i="12"/>
  <c r="S425" i="12"/>
  <c r="R425" i="12"/>
  <c r="T424" i="12"/>
  <c r="S424" i="12"/>
  <c r="R424" i="12"/>
  <c r="T423" i="12"/>
  <c r="S423" i="12"/>
  <c r="R423" i="12"/>
  <c r="T422" i="12"/>
  <c r="S422" i="12"/>
  <c r="R422" i="12"/>
  <c r="T421" i="12"/>
  <c r="S421" i="12"/>
  <c r="R421" i="12"/>
  <c r="T420" i="12"/>
  <c r="S420" i="12"/>
  <c r="R420" i="12"/>
  <c r="T419" i="12"/>
  <c r="S419" i="12"/>
  <c r="R419" i="12"/>
  <c r="T418" i="12"/>
  <c r="S418" i="12"/>
  <c r="R418" i="12"/>
  <c r="T417" i="12"/>
  <c r="S417" i="12"/>
  <c r="R417" i="12"/>
  <c r="T416" i="12"/>
  <c r="S416" i="12"/>
  <c r="R416" i="12"/>
  <c r="T415" i="12"/>
  <c r="S415" i="12"/>
  <c r="R415" i="12"/>
  <c r="T414" i="12"/>
  <c r="S414" i="12"/>
  <c r="R414" i="12"/>
  <c r="T413" i="12"/>
  <c r="S413" i="12"/>
  <c r="R413" i="12"/>
  <c r="T412" i="12"/>
  <c r="S412" i="12"/>
  <c r="R412" i="12"/>
  <c r="T411" i="12"/>
  <c r="S411" i="12"/>
  <c r="R411" i="12"/>
  <c r="T410" i="12"/>
  <c r="S410" i="12"/>
  <c r="R410" i="12"/>
  <c r="T409" i="12"/>
  <c r="S409" i="12"/>
  <c r="R409" i="12"/>
  <c r="T408" i="12"/>
  <c r="S408" i="12"/>
  <c r="R408" i="12"/>
  <c r="T407" i="12"/>
  <c r="S407" i="12"/>
  <c r="R407" i="12"/>
  <c r="T406" i="12"/>
  <c r="S406" i="12"/>
  <c r="R406" i="12"/>
  <c r="T405" i="12"/>
  <c r="S405" i="12"/>
  <c r="R405" i="12"/>
  <c r="T404" i="12"/>
  <c r="S404" i="12"/>
  <c r="R404" i="12"/>
  <c r="T403" i="12"/>
  <c r="S403" i="12"/>
  <c r="R403" i="12"/>
  <c r="T402" i="12"/>
  <c r="S402" i="12"/>
  <c r="R402" i="12"/>
  <c r="T401" i="12"/>
  <c r="S401" i="12"/>
  <c r="R401" i="12"/>
  <c r="T400" i="12"/>
  <c r="S400" i="12"/>
  <c r="R400" i="12"/>
  <c r="T399" i="12"/>
  <c r="S399" i="12"/>
  <c r="R399" i="12"/>
  <c r="T398" i="12"/>
  <c r="S398" i="12"/>
  <c r="R398" i="12"/>
  <c r="T397" i="12"/>
  <c r="S397" i="12"/>
  <c r="R397" i="12"/>
  <c r="T396" i="12"/>
  <c r="S396" i="12"/>
  <c r="R396" i="12"/>
  <c r="T395" i="12"/>
  <c r="S395" i="12"/>
  <c r="R395" i="12"/>
  <c r="T394" i="12"/>
  <c r="S394" i="12"/>
  <c r="R394" i="12"/>
  <c r="T393" i="12"/>
  <c r="S393" i="12"/>
  <c r="R393" i="12"/>
  <c r="T392" i="12"/>
  <c r="S392" i="12"/>
  <c r="R392" i="12"/>
  <c r="T391" i="12"/>
  <c r="S391" i="12"/>
  <c r="R391" i="12"/>
  <c r="T390" i="12"/>
  <c r="S390" i="12"/>
  <c r="R390" i="12"/>
  <c r="T389" i="12"/>
  <c r="S389" i="12"/>
  <c r="R389" i="12"/>
  <c r="T388" i="12"/>
  <c r="S388" i="12"/>
  <c r="R388" i="12"/>
  <c r="T387" i="12"/>
  <c r="S387" i="12"/>
  <c r="R387" i="12"/>
  <c r="T386" i="12"/>
  <c r="S386" i="12"/>
  <c r="R386" i="12"/>
  <c r="T385" i="12"/>
  <c r="S385" i="12"/>
  <c r="R385" i="12"/>
  <c r="T384" i="12"/>
  <c r="S384" i="12"/>
  <c r="R384" i="12"/>
  <c r="T383" i="12"/>
  <c r="S383" i="12"/>
  <c r="R383" i="12"/>
  <c r="T382" i="12"/>
  <c r="S382" i="12"/>
  <c r="R382" i="12"/>
  <c r="T381" i="12"/>
  <c r="S381" i="12"/>
  <c r="R381" i="12"/>
  <c r="T380" i="12"/>
  <c r="S380" i="12"/>
  <c r="R380" i="12"/>
  <c r="T379" i="12"/>
  <c r="S379" i="12"/>
  <c r="R379" i="12"/>
  <c r="T378" i="12"/>
  <c r="S378" i="12"/>
  <c r="R378" i="12"/>
  <c r="T377" i="12"/>
  <c r="S377" i="12"/>
  <c r="R377" i="12"/>
  <c r="T376" i="12"/>
  <c r="S376" i="12"/>
  <c r="R376" i="12"/>
  <c r="T375" i="12"/>
  <c r="S375" i="12"/>
  <c r="R375" i="12"/>
  <c r="T374" i="12"/>
  <c r="S374" i="12"/>
  <c r="R374" i="12"/>
  <c r="T373" i="12"/>
  <c r="S373" i="12"/>
  <c r="R373" i="12"/>
  <c r="T372" i="12"/>
  <c r="S372" i="12"/>
  <c r="U372" i="12"/>
  <c r="R372" i="12"/>
  <c r="T371" i="12"/>
  <c r="S371" i="12"/>
  <c r="R371" i="12"/>
  <c r="T370" i="12"/>
  <c r="S370" i="12"/>
  <c r="R370" i="12"/>
  <c r="T369" i="12"/>
  <c r="S369" i="12"/>
  <c r="R369" i="12"/>
  <c r="T368" i="12"/>
  <c r="S368" i="12"/>
  <c r="R368" i="12"/>
  <c r="T367" i="12"/>
  <c r="S367" i="12"/>
  <c r="R367" i="12"/>
  <c r="T366" i="12"/>
  <c r="S366" i="12"/>
  <c r="R366" i="12"/>
  <c r="T365" i="12"/>
  <c r="S365" i="12"/>
  <c r="R365" i="12"/>
  <c r="T364" i="12"/>
  <c r="S364" i="12"/>
  <c r="U364" i="12"/>
  <c r="R364" i="12"/>
  <c r="T363" i="12"/>
  <c r="S363" i="12"/>
  <c r="R363" i="12"/>
  <c r="T362" i="12"/>
  <c r="S362" i="12"/>
  <c r="R362" i="12"/>
  <c r="T361" i="12"/>
  <c r="S361" i="12"/>
  <c r="R361" i="12"/>
  <c r="T360" i="12"/>
  <c r="S360" i="12"/>
  <c r="R360" i="12"/>
  <c r="T359" i="12"/>
  <c r="S359" i="12"/>
  <c r="R359" i="12"/>
  <c r="T358" i="12"/>
  <c r="S358" i="12"/>
  <c r="R358" i="12"/>
  <c r="T357" i="12"/>
  <c r="S357" i="12"/>
  <c r="R357" i="12"/>
  <c r="T356" i="12"/>
  <c r="S356" i="12"/>
  <c r="U356" i="12"/>
  <c r="R356" i="12"/>
  <c r="T355" i="12"/>
  <c r="S355" i="12"/>
  <c r="R355" i="12"/>
  <c r="T354" i="12"/>
  <c r="S354" i="12"/>
  <c r="R354" i="12"/>
  <c r="T353" i="12"/>
  <c r="S353" i="12"/>
  <c r="R353" i="12"/>
  <c r="T352" i="12"/>
  <c r="S352" i="12"/>
  <c r="R352" i="12"/>
  <c r="T351" i="12"/>
  <c r="S351" i="12"/>
  <c r="R351" i="12"/>
  <c r="T350" i="12"/>
  <c r="S350" i="12"/>
  <c r="R350" i="12"/>
  <c r="T349" i="12"/>
  <c r="S349" i="12"/>
  <c r="R349" i="12"/>
  <c r="T348" i="12"/>
  <c r="S348" i="12"/>
  <c r="R348" i="12"/>
  <c r="T347" i="12"/>
  <c r="S347" i="12"/>
  <c r="R347" i="12"/>
  <c r="T346" i="12"/>
  <c r="S346" i="12"/>
  <c r="R346" i="12"/>
  <c r="T345" i="12"/>
  <c r="S345" i="12"/>
  <c r="R345" i="12"/>
  <c r="T344" i="12"/>
  <c r="S344" i="12"/>
  <c r="R344" i="12"/>
  <c r="T343" i="12"/>
  <c r="S343" i="12"/>
  <c r="R343" i="12"/>
  <c r="T342" i="12"/>
  <c r="S342" i="12"/>
  <c r="R342" i="12"/>
  <c r="T341" i="12"/>
  <c r="S341" i="12"/>
  <c r="R341" i="12"/>
  <c r="T340" i="12"/>
  <c r="S340" i="12"/>
  <c r="U340" i="12"/>
  <c r="R340" i="12"/>
  <c r="T339" i="12"/>
  <c r="S339" i="12"/>
  <c r="R339" i="12"/>
  <c r="T338" i="12"/>
  <c r="S338" i="12"/>
  <c r="R338" i="12"/>
  <c r="T337" i="12"/>
  <c r="S337" i="12"/>
  <c r="R337" i="12"/>
  <c r="T336" i="12"/>
  <c r="S336" i="12"/>
  <c r="R336" i="12"/>
  <c r="T335" i="12"/>
  <c r="S335" i="12"/>
  <c r="R335" i="12"/>
  <c r="T334" i="12"/>
  <c r="S334" i="12"/>
  <c r="R334" i="12"/>
  <c r="T333" i="12"/>
  <c r="S333" i="12"/>
  <c r="R333" i="12"/>
  <c r="T332" i="12"/>
  <c r="S332" i="12"/>
  <c r="U332" i="12"/>
  <c r="R332" i="12"/>
  <c r="T331" i="12"/>
  <c r="S331" i="12"/>
  <c r="R331" i="12"/>
  <c r="T330" i="12"/>
  <c r="S330" i="12"/>
  <c r="R330" i="12"/>
  <c r="T329" i="12"/>
  <c r="S329" i="12"/>
  <c r="R329" i="12"/>
  <c r="T328" i="12"/>
  <c r="S328" i="12"/>
  <c r="R328" i="12"/>
  <c r="T327" i="12"/>
  <c r="S327" i="12"/>
  <c r="R327" i="12"/>
  <c r="T326" i="12"/>
  <c r="S326" i="12"/>
  <c r="R326" i="12"/>
  <c r="T325" i="12"/>
  <c r="S325" i="12"/>
  <c r="R325" i="12"/>
  <c r="T324" i="12"/>
  <c r="S324" i="12"/>
  <c r="U324" i="12"/>
  <c r="R324" i="12"/>
  <c r="T323" i="12"/>
  <c r="S323" i="12"/>
  <c r="R323" i="12"/>
  <c r="T322" i="12"/>
  <c r="S322" i="12"/>
  <c r="R322" i="12"/>
  <c r="T321" i="12"/>
  <c r="S321" i="12"/>
  <c r="R321" i="12"/>
  <c r="T320" i="12"/>
  <c r="S320" i="12"/>
  <c r="R320" i="12"/>
  <c r="T319" i="12"/>
  <c r="S319" i="12"/>
  <c r="R319" i="12"/>
  <c r="T318" i="12"/>
  <c r="S318" i="12"/>
  <c r="R318" i="12"/>
  <c r="T317" i="12"/>
  <c r="S317" i="12"/>
  <c r="R317" i="12"/>
  <c r="T316" i="12"/>
  <c r="S316" i="12"/>
  <c r="U316" i="12"/>
  <c r="R316" i="12"/>
  <c r="T315" i="12"/>
  <c r="S315" i="12"/>
  <c r="R315" i="12"/>
  <c r="T314" i="12"/>
  <c r="S314" i="12"/>
  <c r="R314" i="12"/>
  <c r="T313" i="12"/>
  <c r="S313" i="12"/>
  <c r="R313" i="12"/>
  <c r="T312" i="12"/>
  <c r="S312" i="12"/>
  <c r="R312" i="12"/>
  <c r="T311" i="12"/>
  <c r="S311" i="12"/>
  <c r="R311" i="12"/>
  <c r="T310" i="12"/>
  <c r="S310" i="12"/>
  <c r="R310" i="12"/>
  <c r="T309" i="12"/>
  <c r="S309" i="12"/>
  <c r="R309" i="12"/>
  <c r="T308" i="12"/>
  <c r="S308" i="12"/>
  <c r="U308" i="12"/>
  <c r="R308" i="12"/>
  <c r="T307" i="12"/>
  <c r="S307" i="12"/>
  <c r="R307" i="12"/>
  <c r="T306" i="12"/>
  <c r="S306" i="12"/>
  <c r="R306" i="12"/>
  <c r="T305" i="12"/>
  <c r="S305" i="12"/>
  <c r="R305" i="12"/>
  <c r="T304" i="12"/>
  <c r="S304" i="12"/>
  <c r="R304" i="12"/>
  <c r="T303" i="12"/>
  <c r="S303" i="12"/>
  <c r="R303" i="12"/>
  <c r="T302" i="12"/>
  <c r="S302" i="12"/>
  <c r="R302" i="12"/>
  <c r="T301" i="12"/>
  <c r="S301" i="12"/>
  <c r="R301" i="12"/>
  <c r="T300" i="12"/>
  <c r="S300" i="12"/>
  <c r="U300" i="12"/>
  <c r="R300" i="12"/>
  <c r="T299" i="12"/>
  <c r="S299" i="12"/>
  <c r="R299" i="12"/>
  <c r="T298" i="12"/>
  <c r="S298" i="12"/>
  <c r="R298" i="12"/>
  <c r="T297" i="12"/>
  <c r="S297" i="12"/>
  <c r="R297" i="12"/>
  <c r="T296" i="12"/>
  <c r="S296" i="12"/>
  <c r="R296" i="12"/>
  <c r="T295" i="12"/>
  <c r="S295" i="12"/>
  <c r="R295" i="12"/>
  <c r="T294" i="12"/>
  <c r="S294" i="12"/>
  <c r="R294" i="12"/>
  <c r="T293" i="12"/>
  <c r="S293" i="12"/>
  <c r="R293" i="12"/>
  <c r="T292" i="12"/>
  <c r="S292" i="12"/>
  <c r="U292" i="12"/>
  <c r="R292" i="12"/>
  <c r="T291" i="12"/>
  <c r="S291" i="12"/>
  <c r="R291" i="12"/>
  <c r="T290" i="12"/>
  <c r="S290" i="12"/>
  <c r="R290" i="12"/>
  <c r="T289" i="12"/>
  <c r="S289" i="12"/>
  <c r="R289" i="12"/>
  <c r="T288" i="12"/>
  <c r="S288" i="12"/>
  <c r="R288" i="12"/>
  <c r="T287" i="12"/>
  <c r="S287" i="12"/>
  <c r="R287" i="12"/>
  <c r="T286" i="12"/>
  <c r="S286" i="12"/>
  <c r="R286" i="12"/>
  <c r="T285" i="12"/>
  <c r="S285" i="12"/>
  <c r="R285" i="12"/>
  <c r="T284" i="12"/>
  <c r="S284" i="12"/>
  <c r="U284" i="12"/>
  <c r="R284" i="12"/>
  <c r="T283" i="12"/>
  <c r="S283" i="12"/>
  <c r="R283" i="12"/>
  <c r="T282" i="12"/>
  <c r="S282" i="12"/>
  <c r="R282" i="12"/>
  <c r="T281" i="12"/>
  <c r="S281" i="12"/>
  <c r="R281" i="12"/>
  <c r="T280" i="12"/>
  <c r="S280" i="12"/>
  <c r="R280" i="12"/>
  <c r="T279" i="12"/>
  <c r="S279" i="12"/>
  <c r="R279" i="12"/>
  <c r="T278" i="12"/>
  <c r="S278" i="12"/>
  <c r="R278" i="12"/>
  <c r="T277" i="12"/>
  <c r="S277" i="12"/>
  <c r="R277" i="12"/>
  <c r="T276" i="12"/>
  <c r="S276" i="12"/>
  <c r="U276" i="12"/>
  <c r="R276" i="12"/>
  <c r="T275" i="12"/>
  <c r="S275" i="12"/>
  <c r="R275" i="12"/>
  <c r="T274" i="12"/>
  <c r="S274" i="12"/>
  <c r="R274" i="12"/>
  <c r="T273" i="12"/>
  <c r="S273" i="12"/>
  <c r="R273" i="12"/>
  <c r="T272" i="12"/>
  <c r="S272" i="12"/>
  <c r="R272" i="12"/>
  <c r="T271" i="12"/>
  <c r="S271" i="12"/>
  <c r="R271" i="12"/>
  <c r="T270" i="12"/>
  <c r="S270" i="12"/>
  <c r="R270" i="12"/>
  <c r="T269" i="12"/>
  <c r="S269" i="12"/>
  <c r="R269" i="12"/>
  <c r="T268" i="12"/>
  <c r="S268" i="12"/>
  <c r="U268" i="12"/>
  <c r="R268" i="12"/>
  <c r="T267" i="12"/>
  <c r="S267" i="12"/>
  <c r="R267" i="12"/>
  <c r="T266" i="12"/>
  <c r="S266" i="12"/>
  <c r="R266" i="12"/>
  <c r="T265" i="12"/>
  <c r="S265" i="12"/>
  <c r="R265" i="12"/>
  <c r="T264" i="12"/>
  <c r="S264" i="12"/>
  <c r="R264" i="12"/>
  <c r="T263" i="12"/>
  <c r="S263" i="12"/>
  <c r="R263" i="12"/>
  <c r="T262" i="12"/>
  <c r="S262" i="12"/>
  <c r="R262" i="12"/>
  <c r="T261" i="12"/>
  <c r="S261" i="12"/>
  <c r="R261" i="12"/>
  <c r="T260" i="12"/>
  <c r="S260" i="12"/>
  <c r="U260" i="12"/>
  <c r="R260" i="12"/>
  <c r="T259" i="12"/>
  <c r="S259" i="12"/>
  <c r="R259" i="12"/>
  <c r="T258" i="12"/>
  <c r="S258" i="12"/>
  <c r="R258" i="12"/>
  <c r="T257" i="12"/>
  <c r="S257" i="12"/>
  <c r="R257" i="12"/>
  <c r="T256" i="12"/>
  <c r="S256" i="12"/>
  <c r="R256" i="12"/>
  <c r="T255" i="12"/>
  <c r="S255" i="12"/>
  <c r="R255" i="12"/>
  <c r="T254" i="12"/>
  <c r="S254" i="12"/>
  <c r="R254" i="12"/>
  <c r="T253" i="12"/>
  <c r="S253" i="12"/>
  <c r="R253" i="12"/>
  <c r="T252" i="12"/>
  <c r="S252" i="12"/>
  <c r="U252" i="12"/>
  <c r="R252" i="12"/>
  <c r="T251" i="12"/>
  <c r="S251" i="12"/>
  <c r="R251" i="12"/>
  <c r="T250" i="12"/>
  <c r="S250" i="12"/>
  <c r="R250" i="12"/>
  <c r="T249" i="12"/>
  <c r="S249" i="12"/>
  <c r="R249" i="12"/>
  <c r="T248" i="12"/>
  <c r="S248" i="12"/>
  <c r="R248" i="12"/>
  <c r="T247" i="12"/>
  <c r="S247" i="12"/>
  <c r="R247" i="12"/>
  <c r="T246" i="12"/>
  <c r="S246" i="12"/>
  <c r="R246" i="12"/>
  <c r="T245" i="12"/>
  <c r="S245" i="12"/>
  <c r="R245" i="12"/>
  <c r="T244" i="12"/>
  <c r="S244" i="12"/>
  <c r="U244" i="12"/>
  <c r="R244" i="12"/>
  <c r="T243" i="12"/>
  <c r="S243" i="12"/>
  <c r="R243" i="12"/>
  <c r="T242" i="12"/>
  <c r="S242" i="12"/>
  <c r="R242" i="12"/>
  <c r="T241" i="12"/>
  <c r="S241" i="12"/>
  <c r="R241" i="12"/>
  <c r="T240" i="12"/>
  <c r="S240" i="12"/>
  <c r="R240" i="12"/>
  <c r="T239" i="12"/>
  <c r="S239" i="12"/>
  <c r="R239" i="12"/>
  <c r="T238" i="12"/>
  <c r="S238" i="12"/>
  <c r="R238" i="12"/>
  <c r="T237" i="12"/>
  <c r="S237" i="12"/>
  <c r="R237" i="12"/>
  <c r="T236" i="12"/>
  <c r="S236" i="12"/>
  <c r="U236" i="12"/>
  <c r="R236" i="12"/>
  <c r="T235" i="12"/>
  <c r="S235" i="12"/>
  <c r="R235" i="12"/>
  <c r="T234" i="12"/>
  <c r="S234" i="12"/>
  <c r="R234" i="12"/>
  <c r="T233" i="12"/>
  <c r="S233" i="12"/>
  <c r="R233" i="12"/>
  <c r="T232" i="12"/>
  <c r="S232" i="12"/>
  <c r="R232" i="12"/>
  <c r="T231" i="12"/>
  <c r="S231" i="12"/>
  <c r="R231" i="12"/>
  <c r="T230" i="12"/>
  <c r="S230" i="12"/>
  <c r="R230" i="12"/>
  <c r="T229" i="12"/>
  <c r="S229" i="12"/>
  <c r="R229" i="12"/>
  <c r="T228" i="12"/>
  <c r="S228" i="12"/>
  <c r="U228" i="12"/>
  <c r="R228" i="12"/>
  <c r="T227" i="12"/>
  <c r="S227" i="12"/>
  <c r="R227" i="12"/>
  <c r="T226" i="12"/>
  <c r="S226" i="12"/>
  <c r="R226" i="12"/>
  <c r="T225" i="12"/>
  <c r="S225" i="12"/>
  <c r="R225" i="12"/>
  <c r="T224" i="12"/>
  <c r="S224" i="12"/>
  <c r="R224" i="12"/>
  <c r="T223" i="12"/>
  <c r="S223" i="12"/>
  <c r="R223" i="12"/>
  <c r="T222" i="12"/>
  <c r="S222" i="12"/>
  <c r="R222" i="12"/>
  <c r="T221" i="12"/>
  <c r="S221" i="12"/>
  <c r="R221" i="12"/>
  <c r="T220" i="12"/>
  <c r="S220" i="12"/>
  <c r="U220" i="12"/>
  <c r="R220" i="12"/>
  <c r="T219" i="12"/>
  <c r="S219" i="12"/>
  <c r="R219" i="12"/>
  <c r="T218" i="12"/>
  <c r="S218" i="12"/>
  <c r="R218" i="12"/>
  <c r="T217" i="12"/>
  <c r="S217" i="12"/>
  <c r="R217" i="12"/>
  <c r="T216" i="12"/>
  <c r="S216" i="12"/>
  <c r="R216" i="12"/>
  <c r="T215" i="12"/>
  <c r="S215" i="12"/>
  <c r="R215" i="12"/>
  <c r="T214" i="12"/>
  <c r="S214" i="12"/>
  <c r="R214" i="12"/>
  <c r="T213" i="12"/>
  <c r="S213" i="12"/>
  <c r="R213" i="12"/>
  <c r="T212" i="12"/>
  <c r="S212" i="12"/>
  <c r="U212" i="12"/>
  <c r="R212" i="12"/>
  <c r="T211" i="12"/>
  <c r="S211" i="12"/>
  <c r="R211" i="12"/>
  <c r="T210" i="12"/>
  <c r="S210" i="12"/>
  <c r="R210" i="12"/>
  <c r="T209" i="12"/>
  <c r="S209" i="12"/>
  <c r="R209" i="12"/>
  <c r="T208" i="12"/>
  <c r="S208" i="12"/>
  <c r="R208" i="12"/>
  <c r="T207" i="12"/>
  <c r="S207" i="12"/>
  <c r="R207" i="12"/>
  <c r="T206" i="12"/>
  <c r="S206" i="12"/>
  <c r="R206" i="12"/>
  <c r="T205" i="12"/>
  <c r="S205" i="12"/>
  <c r="R205" i="12"/>
  <c r="T204" i="12"/>
  <c r="S204" i="12"/>
  <c r="U204" i="12"/>
  <c r="R204" i="12"/>
  <c r="T203" i="12"/>
  <c r="S203" i="12"/>
  <c r="R203" i="12"/>
  <c r="T202" i="12"/>
  <c r="S202" i="12"/>
  <c r="R202" i="12"/>
  <c r="T201" i="12"/>
  <c r="S201" i="12"/>
  <c r="R201" i="12"/>
  <c r="T200" i="12"/>
  <c r="S200" i="12"/>
  <c r="R200" i="12"/>
  <c r="T199" i="12"/>
  <c r="S199" i="12"/>
  <c r="R199" i="12"/>
  <c r="T198" i="12"/>
  <c r="S198" i="12"/>
  <c r="R198" i="12"/>
  <c r="T197" i="12"/>
  <c r="S197" i="12"/>
  <c r="R197" i="12"/>
  <c r="T196" i="12"/>
  <c r="S196" i="12"/>
  <c r="U196" i="12"/>
  <c r="R196" i="12"/>
  <c r="T195" i="12"/>
  <c r="S195" i="12"/>
  <c r="R195" i="12"/>
  <c r="T194" i="12"/>
  <c r="S194" i="12"/>
  <c r="R194" i="12"/>
  <c r="T193" i="12"/>
  <c r="S193" i="12"/>
  <c r="R193" i="12"/>
  <c r="T192" i="12"/>
  <c r="S192" i="12"/>
  <c r="R192" i="12"/>
  <c r="T191" i="12"/>
  <c r="S191" i="12"/>
  <c r="R191" i="12"/>
  <c r="T190" i="12"/>
  <c r="S190" i="12"/>
  <c r="R190" i="12"/>
  <c r="T189" i="12"/>
  <c r="S189" i="12"/>
  <c r="R189" i="12"/>
  <c r="T188" i="12"/>
  <c r="S188" i="12"/>
  <c r="U188" i="12"/>
  <c r="R188" i="12"/>
  <c r="T187" i="12"/>
  <c r="S187" i="12"/>
  <c r="R187" i="12"/>
  <c r="T186" i="12"/>
  <c r="S186" i="12"/>
  <c r="R186" i="12"/>
  <c r="T185" i="12"/>
  <c r="S185" i="12"/>
  <c r="R185" i="12"/>
  <c r="T184" i="12"/>
  <c r="S184" i="12"/>
  <c r="R184" i="12"/>
  <c r="T183" i="12"/>
  <c r="S183" i="12"/>
  <c r="R183" i="12"/>
  <c r="T182" i="12"/>
  <c r="S182" i="12"/>
  <c r="R182" i="12"/>
  <c r="T181" i="12"/>
  <c r="S181" i="12"/>
  <c r="R181" i="12"/>
  <c r="T180" i="12"/>
  <c r="S180" i="12"/>
  <c r="U180" i="12"/>
  <c r="R180" i="12"/>
  <c r="T179" i="12"/>
  <c r="S179" i="12"/>
  <c r="R179" i="12"/>
  <c r="T178" i="12"/>
  <c r="S178" i="12"/>
  <c r="R178" i="12"/>
  <c r="T177" i="12"/>
  <c r="S177" i="12"/>
  <c r="R177" i="12"/>
  <c r="T176" i="12"/>
  <c r="S176" i="12"/>
  <c r="R176" i="12"/>
  <c r="T175" i="12"/>
  <c r="S175" i="12"/>
  <c r="R175" i="12"/>
  <c r="T174" i="12"/>
  <c r="S174" i="12"/>
  <c r="R174" i="12"/>
  <c r="T173" i="12"/>
  <c r="S173" i="12"/>
  <c r="R173" i="12"/>
  <c r="T172" i="12"/>
  <c r="S172" i="12"/>
  <c r="U172" i="12"/>
  <c r="R172" i="12"/>
  <c r="T171" i="12"/>
  <c r="S171" i="12"/>
  <c r="R171" i="12"/>
  <c r="T170" i="12"/>
  <c r="S170" i="12"/>
  <c r="R170" i="12"/>
  <c r="T169" i="12"/>
  <c r="S169" i="12"/>
  <c r="R169" i="12"/>
  <c r="T168" i="12"/>
  <c r="S168" i="12"/>
  <c r="R168" i="12"/>
  <c r="T167" i="12"/>
  <c r="S167" i="12"/>
  <c r="R167" i="12"/>
  <c r="T166" i="12"/>
  <c r="S166" i="12"/>
  <c r="R166" i="12"/>
  <c r="T165" i="12"/>
  <c r="S165" i="12"/>
  <c r="R165" i="12"/>
  <c r="T164" i="12"/>
  <c r="S164" i="12"/>
  <c r="U164" i="12"/>
  <c r="R164" i="12"/>
  <c r="T163" i="12"/>
  <c r="S163" i="12"/>
  <c r="R163" i="12"/>
  <c r="T162" i="12"/>
  <c r="S162" i="12"/>
  <c r="R162" i="12"/>
  <c r="T161" i="12"/>
  <c r="S161" i="12"/>
  <c r="R161" i="12"/>
  <c r="T160" i="12"/>
  <c r="S160" i="12"/>
  <c r="R160" i="12"/>
  <c r="T159" i="12"/>
  <c r="S159" i="12"/>
  <c r="R159" i="12"/>
  <c r="T158" i="12"/>
  <c r="S158" i="12"/>
  <c r="R158" i="12"/>
  <c r="T157" i="12"/>
  <c r="S157" i="12"/>
  <c r="R157" i="12"/>
  <c r="T156" i="12"/>
  <c r="S156" i="12"/>
  <c r="U156" i="12"/>
  <c r="R156" i="12"/>
  <c r="T155" i="12"/>
  <c r="S155" i="12"/>
  <c r="R155" i="12"/>
  <c r="T154" i="12"/>
  <c r="S154" i="12"/>
  <c r="R154" i="12"/>
  <c r="T153" i="12"/>
  <c r="S153" i="12"/>
  <c r="R153" i="12"/>
  <c r="T152" i="12"/>
  <c r="S152" i="12"/>
  <c r="R152" i="12"/>
  <c r="T151" i="12"/>
  <c r="S151" i="12"/>
  <c r="R151" i="12"/>
  <c r="T150" i="12"/>
  <c r="S150" i="12"/>
  <c r="R150" i="12"/>
  <c r="T149" i="12"/>
  <c r="S149" i="12"/>
  <c r="R149" i="12"/>
  <c r="T148" i="12"/>
  <c r="S148" i="12"/>
  <c r="U148" i="12"/>
  <c r="R148" i="12"/>
  <c r="T147" i="12"/>
  <c r="S147" i="12"/>
  <c r="R147" i="12"/>
  <c r="T146" i="12"/>
  <c r="S146" i="12"/>
  <c r="R146" i="12"/>
  <c r="T145" i="12"/>
  <c r="S145" i="12"/>
  <c r="R145" i="12"/>
  <c r="T144" i="12"/>
  <c r="S144" i="12"/>
  <c r="R144" i="12"/>
  <c r="T143" i="12"/>
  <c r="S143" i="12"/>
  <c r="R143" i="12"/>
  <c r="T142" i="12"/>
  <c r="S142" i="12"/>
  <c r="R142" i="12"/>
  <c r="T141" i="12"/>
  <c r="S141" i="12"/>
  <c r="R141" i="12"/>
  <c r="T140" i="12"/>
  <c r="S140" i="12"/>
  <c r="U140" i="12"/>
  <c r="R140" i="12"/>
  <c r="T139" i="12"/>
  <c r="S139" i="12"/>
  <c r="R139" i="12"/>
  <c r="T138" i="12"/>
  <c r="S138" i="12"/>
  <c r="R138" i="12"/>
  <c r="T137" i="12"/>
  <c r="S137" i="12"/>
  <c r="R137" i="12"/>
  <c r="T136" i="12"/>
  <c r="S136" i="12"/>
  <c r="R136" i="12"/>
  <c r="T135" i="12"/>
  <c r="S135" i="12"/>
  <c r="R135" i="12"/>
  <c r="T134" i="12"/>
  <c r="S134" i="12"/>
  <c r="R134" i="12"/>
  <c r="T133" i="12"/>
  <c r="S133" i="12"/>
  <c r="R133" i="12"/>
  <c r="T132" i="12"/>
  <c r="S132" i="12"/>
  <c r="U132" i="12"/>
  <c r="R132" i="12"/>
  <c r="T131" i="12"/>
  <c r="S131" i="12"/>
  <c r="R131" i="12"/>
  <c r="T130" i="12"/>
  <c r="S130" i="12"/>
  <c r="R130" i="12"/>
  <c r="T129" i="12"/>
  <c r="S129" i="12"/>
  <c r="R129" i="12"/>
  <c r="T128" i="12"/>
  <c r="S128" i="12"/>
  <c r="R128" i="12"/>
  <c r="T127" i="12"/>
  <c r="S127" i="12"/>
  <c r="R127" i="12"/>
  <c r="T126" i="12"/>
  <c r="S126" i="12"/>
  <c r="R126" i="12"/>
  <c r="T125" i="12"/>
  <c r="S125" i="12"/>
  <c r="R125" i="12"/>
  <c r="T124" i="12"/>
  <c r="S124" i="12"/>
  <c r="U124" i="12"/>
  <c r="R124" i="12"/>
  <c r="T123" i="12"/>
  <c r="S123" i="12"/>
  <c r="R123" i="12"/>
  <c r="T122" i="12"/>
  <c r="S122" i="12"/>
  <c r="R122" i="12"/>
  <c r="T121" i="12"/>
  <c r="S121" i="12"/>
  <c r="R121" i="12"/>
  <c r="T120" i="12"/>
  <c r="S120" i="12"/>
  <c r="R120" i="12"/>
  <c r="T119" i="12"/>
  <c r="S119" i="12"/>
  <c r="R119" i="12"/>
  <c r="T118" i="12"/>
  <c r="S118" i="12"/>
  <c r="R118" i="12"/>
  <c r="T117" i="12"/>
  <c r="S117" i="12"/>
  <c r="R117" i="12"/>
  <c r="T116" i="12"/>
  <c r="S116" i="12"/>
  <c r="U116" i="12"/>
  <c r="R116" i="12"/>
  <c r="T115" i="12"/>
  <c r="S115" i="12"/>
  <c r="R115" i="12"/>
  <c r="T114" i="12"/>
  <c r="S114" i="12"/>
  <c r="R114" i="12"/>
  <c r="T113" i="12"/>
  <c r="S113" i="12"/>
  <c r="R113" i="12"/>
  <c r="T112" i="12"/>
  <c r="S112" i="12"/>
  <c r="R112" i="12"/>
  <c r="T111" i="12"/>
  <c r="S111" i="12"/>
  <c r="R111" i="12"/>
  <c r="T110" i="12"/>
  <c r="S110" i="12"/>
  <c r="R110" i="12"/>
  <c r="T109" i="12"/>
  <c r="S109" i="12"/>
  <c r="R109" i="12"/>
  <c r="T108" i="12"/>
  <c r="S108" i="12"/>
  <c r="U108" i="12"/>
  <c r="R108" i="12"/>
  <c r="T107" i="12"/>
  <c r="S107" i="12"/>
  <c r="R107" i="12"/>
  <c r="T106" i="12"/>
  <c r="S106" i="12"/>
  <c r="R106" i="12"/>
  <c r="T105" i="12"/>
  <c r="S105" i="12"/>
  <c r="R105" i="12"/>
  <c r="T104" i="12"/>
  <c r="S104" i="12"/>
  <c r="R104" i="12"/>
  <c r="T103" i="12"/>
  <c r="S103" i="12"/>
  <c r="R103" i="12"/>
  <c r="T102" i="12"/>
  <c r="S102" i="12"/>
  <c r="R102" i="12"/>
  <c r="T101" i="12"/>
  <c r="S101" i="12"/>
  <c r="R101" i="12"/>
  <c r="T100" i="12"/>
  <c r="S100" i="12"/>
  <c r="U100" i="12"/>
  <c r="R100" i="12"/>
  <c r="T99" i="12"/>
  <c r="S99" i="12"/>
  <c r="R99" i="12"/>
  <c r="T98" i="12"/>
  <c r="S98" i="12"/>
  <c r="R98" i="12"/>
  <c r="T97" i="12"/>
  <c r="S97" i="12"/>
  <c r="R97" i="12"/>
  <c r="T96" i="12"/>
  <c r="S96" i="12"/>
  <c r="R96" i="12"/>
  <c r="T95" i="12"/>
  <c r="S95" i="12"/>
  <c r="R95" i="12"/>
  <c r="T94" i="12"/>
  <c r="S94" i="12"/>
  <c r="R94" i="12"/>
  <c r="T93" i="12"/>
  <c r="S93" i="12"/>
  <c r="R93" i="12"/>
  <c r="T92" i="12"/>
  <c r="S92" i="12"/>
  <c r="U92" i="12"/>
  <c r="R92" i="12"/>
  <c r="T91" i="12"/>
  <c r="S91" i="12"/>
  <c r="R91" i="12"/>
  <c r="T90" i="12"/>
  <c r="S90" i="12"/>
  <c r="R90" i="12"/>
  <c r="T89" i="12"/>
  <c r="S89" i="12"/>
  <c r="R89" i="12"/>
  <c r="T88" i="12"/>
  <c r="S88" i="12"/>
  <c r="R88" i="12"/>
  <c r="T87" i="12"/>
  <c r="S87" i="12"/>
  <c r="R87" i="12"/>
  <c r="T86" i="12"/>
  <c r="S86" i="12"/>
  <c r="R86" i="12"/>
  <c r="T85" i="12"/>
  <c r="S85" i="12"/>
  <c r="R85" i="12"/>
  <c r="T84" i="12"/>
  <c r="S84" i="12"/>
  <c r="U84" i="12"/>
  <c r="R84" i="12"/>
  <c r="T83" i="12"/>
  <c r="S83" i="12"/>
  <c r="R83" i="12"/>
  <c r="T82" i="12"/>
  <c r="S82" i="12"/>
  <c r="R82" i="12"/>
  <c r="T81" i="12"/>
  <c r="S81" i="12"/>
  <c r="R81" i="12"/>
  <c r="T80" i="12"/>
  <c r="S80" i="12"/>
  <c r="R80" i="12"/>
  <c r="T79" i="12"/>
  <c r="S79" i="12"/>
  <c r="R79" i="12"/>
  <c r="T78" i="12"/>
  <c r="S78" i="12"/>
  <c r="R78" i="12"/>
  <c r="T77" i="12"/>
  <c r="S77" i="12"/>
  <c r="R77" i="12"/>
  <c r="T76" i="12"/>
  <c r="S76" i="12"/>
  <c r="U76" i="12"/>
  <c r="R76" i="12"/>
  <c r="T75" i="12"/>
  <c r="S75" i="12"/>
  <c r="R75" i="12"/>
  <c r="T74" i="12"/>
  <c r="S74" i="12"/>
  <c r="R74" i="12"/>
  <c r="T73" i="12"/>
  <c r="S73" i="12"/>
  <c r="R73" i="12"/>
  <c r="T72" i="12"/>
  <c r="S72" i="12"/>
  <c r="R72" i="12"/>
  <c r="T71" i="12"/>
  <c r="S71" i="12"/>
  <c r="R71" i="12"/>
  <c r="T70" i="12"/>
  <c r="S70" i="12"/>
  <c r="R70" i="12"/>
  <c r="T69" i="12"/>
  <c r="S69" i="12"/>
  <c r="R69" i="12"/>
  <c r="T68" i="12"/>
  <c r="S68" i="12"/>
  <c r="U68" i="12"/>
  <c r="R68" i="12"/>
  <c r="T67" i="12"/>
  <c r="S67" i="12"/>
  <c r="R67" i="12"/>
  <c r="T66" i="12"/>
  <c r="S66" i="12"/>
  <c r="R66" i="12"/>
  <c r="T65" i="12"/>
  <c r="S65" i="12"/>
  <c r="R65" i="12"/>
  <c r="T64" i="12"/>
  <c r="S64" i="12"/>
  <c r="R64" i="12"/>
  <c r="T63" i="12"/>
  <c r="S63" i="12"/>
  <c r="R63" i="12"/>
  <c r="T62" i="12"/>
  <c r="S62" i="12"/>
  <c r="R62" i="12"/>
  <c r="T61" i="12"/>
  <c r="S61" i="12"/>
  <c r="R61" i="12"/>
  <c r="T60" i="12"/>
  <c r="S60" i="12"/>
  <c r="U60" i="12"/>
  <c r="R60" i="12"/>
  <c r="T59" i="12"/>
  <c r="S59" i="12"/>
  <c r="R59" i="12"/>
  <c r="T58" i="12"/>
  <c r="S58" i="12"/>
  <c r="R58" i="12"/>
  <c r="T57" i="12"/>
  <c r="S57" i="12"/>
  <c r="R57" i="12"/>
  <c r="T56" i="12"/>
  <c r="S56" i="12"/>
  <c r="R56" i="12"/>
  <c r="T55" i="12"/>
  <c r="S55" i="12"/>
  <c r="R55" i="12"/>
  <c r="T54" i="12"/>
  <c r="S54" i="12"/>
  <c r="R54" i="12"/>
  <c r="T53" i="12"/>
  <c r="S53" i="12"/>
  <c r="R53" i="12"/>
  <c r="T52" i="12"/>
  <c r="S52" i="12"/>
  <c r="U52" i="12"/>
  <c r="R52" i="12"/>
  <c r="T51" i="12"/>
  <c r="S51" i="12"/>
  <c r="R51" i="12"/>
  <c r="T50" i="12"/>
  <c r="S50" i="12"/>
  <c r="R50" i="12"/>
  <c r="T49" i="12"/>
  <c r="S49" i="12"/>
  <c r="R49" i="12"/>
  <c r="T48" i="12"/>
  <c r="S48" i="12"/>
  <c r="R48" i="12"/>
  <c r="T47" i="12"/>
  <c r="S47" i="12"/>
  <c r="R47" i="12"/>
  <c r="T46" i="12"/>
  <c r="S46" i="12"/>
  <c r="R46" i="12"/>
  <c r="T45" i="12"/>
  <c r="S45" i="12"/>
  <c r="R45" i="12"/>
  <c r="T44" i="12"/>
  <c r="S44" i="12"/>
  <c r="U44" i="12"/>
  <c r="R44" i="12"/>
  <c r="T43" i="12"/>
  <c r="S43" i="12"/>
  <c r="R43" i="12"/>
  <c r="T42" i="12"/>
  <c r="S42" i="12"/>
  <c r="R42" i="12"/>
  <c r="T41" i="12"/>
  <c r="S41" i="12"/>
  <c r="R41" i="12"/>
  <c r="T40" i="12"/>
  <c r="S40" i="12"/>
  <c r="R40" i="12"/>
  <c r="T39" i="12"/>
  <c r="S39" i="12"/>
  <c r="R39" i="12"/>
  <c r="T38" i="12"/>
  <c r="S38" i="12"/>
  <c r="R38" i="12"/>
  <c r="T37" i="12"/>
  <c r="S37" i="12"/>
  <c r="R37" i="12"/>
  <c r="T36" i="12"/>
  <c r="S36" i="12"/>
  <c r="U36" i="12"/>
  <c r="R36" i="12"/>
  <c r="T35" i="12"/>
  <c r="S35" i="12"/>
  <c r="R35" i="12"/>
  <c r="T34" i="12"/>
  <c r="S34" i="12"/>
  <c r="R34" i="12"/>
  <c r="T33" i="12"/>
  <c r="S33" i="12"/>
  <c r="R33" i="12"/>
  <c r="T32" i="12"/>
  <c r="S32" i="12"/>
  <c r="R32" i="12"/>
  <c r="T31" i="12"/>
  <c r="S31" i="12"/>
  <c r="R31" i="12"/>
  <c r="T30" i="12"/>
  <c r="S30" i="12"/>
  <c r="R30" i="12"/>
  <c r="T29" i="12"/>
  <c r="S29" i="12"/>
  <c r="R29" i="12"/>
  <c r="T28" i="12"/>
  <c r="S28" i="12"/>
  <c r="U28" i="12"/>
  <c r="R28" i="12"/>
  <c r="T27" i="12"/>
  <c r="S27" i="12"/>
  <c r="R27" i="12"/>
  <c r="T26" i="12"/>
  <c r="S26" i="12"/>
  <c r="R26" i="12"/>
  <c r="T25" i="12"/>
  <c r="S25" i="12"/>
  <c r="R25" i="12"/>
  <c r="T24" i="12"/>
  <c r="S24" i="12"/>
  <c r="R24" i="12"/>
  <c r="T23" i="12"/>
  <c r="S23" i="12"/>
  <c r="R23" i="12"/>
  <c r="T22" i="12"/>
  <c r="S22" i="12"/>
  <c r="R22" i="12"/>
  <c r="T21" i="12"/>
  <c r="S21" i="12"/>
  <c r="R21" i="12"/>
  <c r="T20" i="12"/>
  <c r="S20" i="12"/>
  <c r="U20" i="12"/>
  <c r="R20" i="12"/>
  <c r="T19" i="12"/>
  <c r="S19" i="12"/>
  <c r="R19" i="12"/>
  <c r="T18" i="12"/>
  <c r="S18" i="12"/>
  <c r="R18" i="12"/>
  <c r="T17" i="12"/>
  <c r="S17" i="12"/>
  <c r="R17" i="12"/>
  <c r="T16" i="12"/>
  <c r="S16" i="12"/>
  <c r="R16" i="12"/>
  <c r="T15" i="12"/>
  <c r="S15" i="12"/>
  <c r="R15" i="12"/>
  <c r="T14" i="12"/>
  <c r="S14" i="12"/>
  <c r="R14" i="12"/>
  <c r="T13" i="12"/>
  <c r="S13" i="12"/>
  <c r="R13" i="12"/>
  <c r="T12" i="12"/>
  <c r="S12" i="12"/>
  <c r="U12" i="12"/>
  <c r="R12" i="12"/>
  <c r="T12" i="13"/>
  <c r="S12" i="13"/>
  <c r="R12" i="13"/>
  <c r="T462" i="13"/>
  <c r="S462" i="13"/>
  <c r="R462" i="13"/>
  <c r="T461" i="13"/>
  <c r="S461" i="13"/>
  <c r="R461" i="13"/>
  <c r="T460" i="13"/>
  <c r="S460" i="13"/>
  <c r="R460" i="13"/>
  <c r="T459" i="13"/>
  <c r="S459" i="13"/>
  <c r="R459" i="13"/>
  <c r="T458" i="13"/>
  <c r="S458" i="13"/>
  <c r="R458" i="13"/>
  <c r="T457" i="13"/>
  <c r="S457" i="13"/>
  <c r="R457" i="13"/>
  <c r="T456" i="13"/>
  <c r="S456" i="13"/>
  <c r="R456" i="13"/>
  <c r="T455" i="13"/>
  <c r="S455" i="13"/>
  <c r="R455" i="13"/>
  <c r="T454" i="13"/>
  <c r="S454" i="13"/>
  <c r="R454" i="13"/>
  <c r="T453" i="13"/>
  <c r="S453" i="13"/>
  <c r="R453" i="13"/>
  <c r="T452" i="13"/>
  <c r="S452" i="13"/>
  <c r="R452" i="13"/>
  <c r="T451" i="13"/>
  <c r="S451" i="13"/>
  <c r="R451" i="13"/>
  <c r="T450" i="13"/>
  <c r="S450" i="13"/>
  <c r="R450" i="13"/>
  <c r="U450" i="13"/>
  <c r="T449" i="13"/>
  <c r="S449" i="13"/>
  <c r="R449" i="13"/>
  <c r="T448" i="13"/>
  <c r="S448" i="13"/>
  <c r="R448" i="13"/>
  <c r="T447" i="13"/>
  <c r="S447" i="13"/>
  <c r="R447" i="13"/>
  <c r="T446" i="13"/>
  <c r="S446" i="13"/>
  <c r="R446" i="13"/>
  <c r="T445" i="13"/>
  <c r="S445" i="13"/>
  <c r="R445" i="13"/>
  <c r="T444" i="13"/>
  <c r="S444" i="13"/>
  <c r="R444" i="13"/>
  <c r="T443" i="13"/>
  <c r="S443" i="13"/>
  <c r="R443" i="13"/>
  <c r="T442" i="13"/>
  <c r="S442" i="13"/>
  <c r="R442" i="13"/>
  <c r="U442" i="13"/>
  <c r="T441" i="13"/>
  <c r="S441" i="13"/>
  <c r="R441" i="13"/>
  <c r="T440" i="13"/>
  <c r="S440" i="13"/>
  <c r="R440" i="13"/>
  <c r="T439" i="13"/>
  <c r="S439" i="13"/>
  <c r="R439" i="13"/>
  <c r="T438" i="13"/>
  <c r="S438" i="13"/>
  <c r="R438" i="13"/>
  <c r="T437" i="13"/>
  <c r="S437" i="13"/>
  <c r="R437" i="13"/>
  <c r="T436" i="13"/>
  <c r="S436" i="13"/>
  <c r="R436" i="13"/>
  <c r="T435" i="13"/>
  <c r="S435" i="13"/>
  <c r="R435" i="13"/>
  <c r="T434" i="13"/>
  <c r="S434" i="13"/>
  <c r="R434" i="13"/>
  <c r="U434" i="13"/>
  <c r="T433" i="13"/>
  <c r="S433" i="13"/>
  <c r="R433" i="13"/>
  <c r="T432" i="13"/>
  <c r="S432" i="13"/>
  <c r="R432" i="13"/>
  <c r="T431" i="13"/>
  <c r="S431" i="13"/>
  <c r="R431" i="13"/>
  <c r="T430" i="13"/>
  <c r="S430" i="13"/>
  <c r="R430" i="13"/>
  <c r="T429" i="13"/>
  <c r="S429" i="13"/>
  <c r="R429" i="13"/>
  <c r="T428" i="13"/>
  <c r="S428" i="13"/>
  <c r="R428" i="13"/>
  <c r="T427" i="13"/>
  <c r="S427" i="13"/>
  <c r="R427" i="13"/>
  <c r="T426" i="13"/>
  <c r="S426" i="13"/>
  <c r="R426" i="13"/>
  <c r="U426" i="13"/>
  <c r="T425" i="13"/>
  <c r="S425" i="13"/>
  <c r="R425" i="13"/>
  <c r="T424" i="13"/>
  <c r="S424" i="13"/>
  <c r="R424" i="13"/>
  <c r="T423" i="13"/>
  <c r="S423" i="13"/>
  <c r="R423" i="13"/>
  <c r="T422" i="13"/>
  <c r="S422" i="13"/>
  <c r="R422" i="13"/>
  <c r="T421" i="13"/>
  <c r="S421" i="13"/>
  <c r="R421" i="13"/>
  <c r="T420" i="13"/>
  <c r="S420" i="13"/>
  <c r="R420" i="13"/>
  <c r="T419" i="13"/>
  <c r="S419" i="13"/>
  <c r="R419" i="13"/>
  <c r="T418" i="13"/>
  <c r="S418" i="13"/>
  <c r="R418" i="13"/>
  <c r="U418" i="13"/>
  <c r="T417" i="13"/>
  <c r="S417" i="13"/>
  <c r="R417" i="13"/>
  <c r="T416" i="13"/>
  <c r="S416" i="13"/>
  <c r="R416" i="13"/>
  <c r="T415" i="13"/>
  <c r="S415" i="13"/>
  <c r="R415" i="13"/>
  <c r="T414" i="13"/>
  <c r="S414" i="13"/>
  <c r="R414" i="13"/>
  <c r="T413" i="13"/>
  <c r="S413" i="13"/>
  <c r="R413" i="13"/>
  <c r="T412" i="13"/>
  <c r="S412" i="13"/>
  <c r="R412" i="13"/>
  <c r="T411" i="13"/>
  <c r="S411" i="13"/>
  <c r="R411" i="13"/>
  <c r="T410" i="13"/>
  <c r="S410" i="13"/>
  <c r="R410" i="13"/>
  <c r="U410" i="13"/>
  <c r="T409" i="13"/>
  <c r="S409" i="13"/>
  <c r="R409" i="13"/>
  <c r="T408" i="13"/>
  <c r="S408" i="13"/>
  <c r="R408" i="13"/>
  <c r="T407" i="13"/>
  <c r="S407" i="13"/>
  <c r="R407" i="13"/>
  <c r="T406" i="13"/>
  <c r="S406" i="13"/>
  <c r="R406" i="13"/>
  <c r="T405" i="13"/>
  <c r="S405" i="13"/>
  <c r="R405" i="13"/>
  <c r="T404" i="13"/>
  <c r="S404" i="13"/>
  <c r="R404" i="13"/>
  <c r="T403" i="13"/>
  <c r="S403" i="13"/>
  <c r="R403" i="13"/>
  <c r="T402" i="13"/>
  <c r="S402" i="13"/>
  <c r="R402" i="13"/>
  <c r="U402" i="13"/>
  <c r="T401" i="13"/>
  <c r="S401" i="13"/>
  <c r="R401" i="13"/>
  <c r="T400" i="13"/>
  <c r="S400" i="13"/>
  <c r="R400" i="13"/>
  <c r="T399" i="13"/>
  <c r="S399" i="13"/>
  <c r="R399" i="13"/>
  <c r="T398" i="13"/>
  <c r="S398" i="13"/>
  <c r="R398" i="13"/>
  <c r="T397" i="13"/>
  <c r="S397" i="13"/>
  <c r="R397" i="13"/>
  <c r="T396" i="13"/>
  <c r="S396" i="13"/>
  <c r="R396" i="13"/>
  <c r="T395" i="13"/>
  <c r="S395" i="13"/>
  <c r="R395" i="13"/>
  <c r="T394" i="13"/>
  <c r="S394" i="13"/>
  <c r="R394" i="13"/>
  <c r="U394" i="13"/>
  <c r="T393" i="13"/>
  <c r="S393" i="13"/>
  <c r="R393" i="13"/>
  <c r="T392" i="13"/>
  <c r="S392" i="13"/>
  <c r="R392" i="13"/>
  <c r="T391" i="13"/>
  <c r="S391" i="13"/>
  <c r="R391" i="13"/>
  <c r="T390" i="13"/>
  <c r="S390" i="13"/>
  <c r="R390" i="13"/>
  <c r="T389" i="13"/>
  <c r="S389" i="13"/>
  <c r="R389" i="13"/>
  <c r="T388" i="13"/>
  <c r="S388" i="13"/>
  <c r="R388" i="13"/>
  <c r="T387" i="13"/>
  <c r="S387" i="13"/>
  <c r="R387" i="13"/>
  <c r="T386" i="13"/>
  <c r="S386" i="13"/>
  <c r="R386" i="13"/>
  <c r="U386" i="13"/>
  <c r="T385" i="13"/>
  <c r="S385" i="13"/>
  <c r="R385" i="13"/>
  <c r="T384" i="13"/>
  <c r="S384" i="13"/>
  <c r="R384" i="13"/>
  <c r="T383" i="13"/>
  <c r="S383" i="13"/>
  <c r="R383" i="13"/>
  <c r="T382" i="13"/>
  <c r="S382" i="13"/>
  <c r="R382" i="13"/>
  <c r="T381" i="13"/>
  <c r="S381" i="13"/>
  <c r="R381" i="13"/>
  <c r="T380" i="13"/>
  <c r="S380" i="13"/>
  <c r="R380" i="13"/>
  <c r="T379" i="13"/>
  <c r="S379" i="13"/>
  <c r="R379" i="13"/>
  <c r="T378" i="13"/>
  <c r="S378" i="13"/>
  <c r="R378" i="13"/>
  <c r="T377" i="13"/>
  <c r="S377" i="13"/>
  <c r="R377" i="13"/>
  <c r="T376" i="13"/>
  <c r="S376" i="13"/>
  <c r="R376" i="13"/>
  <c r="T375" i="13"/>
  <c r="S375" i="13"/>
  <c r="R375" i="13"/>
  <c r="T374" i="13"/>
  <c r="S374" i="13"/>
  <c r="R374" i="13"/>
  <c r="T373" i="13"/>
  <c r="S373" i="13"/>
  <c r="R373" i="13"/>
  <c r="T372" i="13"/>
  <c r="S372" i="13"/>
  <c r="R372" i="13"/>
  <c r="T371" i="13"/>
  <c r="S371" i="13"/>
  <c r="R371" i="13"/>
  <c r="T370" i="13"/>
  <c r="S370" i="13"/>
  <c r="R370" i="13"/>
  <c r="T369" i="13"/>
  <c r="S369" i="13"/>
  <c r="R369" i="13"/>
  <c r="T368" i="13"/>
  <c r="S368" i="13"/>
  <c r="R368" i="13"/>
  <c r="T367" i="13"/>
  <c r="S367" i="13"/>
  <c r="R367" i="13"/>
  <c r="T366" i="13"/>
  <c r="S366" i="13"/>
  <c r="R366" i="13"/>
  <c r="T365" i="13"/>
  <c r="S365" i="13"/>
  <c r="R365" i="13"/>
  <c r="T364" i="13"/>
  <c r="S364" i="13"/>
  <c r="R364" i="13"/>
  <c r="T363" i="13"/>
  <c r="S363" i="13"/>
  <c r="R363" i="13"/>
  <c r="T362" i="13"/>
  <c r="S362" i="13"/>
  <c r="R362" i="13"/>
  <c r="T361" i="13"/>
  <c r="S361" i="13"/>
  <c r="R361" i="13"/>
  <c r="T360" i="13"/>
  <c r="S360" i="13"/>
  <c r="R360" i="13"/>
  <c r="T359" i="13"/>
  <c r="S359" i="13"/>
  <c r="R359" i="13"/>
  <c r="T358" i="13"/>
  <c r="S358" i="13"/>
  <c r="R358" i="13"/>
  <c r="T357" i="13"/>
  <c r="S357" i="13"/>
  <c r="R357" i="13"/>
  <c r="T356" i="13"/>
  <c r="S356" i="13"/>
  <c r="R356" i="13"/>
  <c r="T355" i="13"/>
  <c r="S355" i="13"/>
  <c r="R355" i="13"/>
  <c r="T354" i="13"/>
  <c r="S354" i="13"/>
  <c r="R354" i="13"/>
  <c r="T353" i="13"/>
  <c r="S353" i="13"/>
  <c r="R353" i="13"/>
  <c r="T352" i="13"/>
  <c r="S352" i="13"/>
  <c r="R352" i="13"/>
  <c r="T351" i="13"/>
  <c r="S351" i="13"/>
  <c r="R351" i="13"/>
  <c r="T350" i="13"/>
  <c r="S350" i="13"/>
  <c r="R350" i="13"/>
  <c r="T349" i="13"/>
  <c r="S349" i="13"/>
  <c r="R349" i="13"/>
  <c r="T348" i="13"/>
  <c r="S348" i="13"/>
  <c r="R348" i="13"/>
  <c r="T347" i="13"/>
  <c r="S347" i="13"/>
  <c r="R347" i="13"/>
  <c r="T346" i="13"/>
  <c r="S346" i="13"/>
  <c r="R346" i="13"/>
  <c r="T345" i="13"/>
  <c r="S345" i="13"/>
  <c r="R345" i="13"/>
  <c r="T344" i="13"/>
  <c r="S344" i="13"/>
  <c r="R344" i="13"/>
  <c r="T343" i="13"/>
  <c r="S343" i="13"/>
  <c r="R343" i="13"/>
  <c r="T342" i="13"/>
  <c r="S342" i="13"/>
  <c r="R342" i="13"/>
  <c r="T341" i="13"/>
  <c r="S341" i="13"/>
  <c r="R341" i="13"/>
  <c r="T340" i="13"/>
  <c r="S340" i="13"/>
  <c r="R340" i="13"/>
  <c r="T339" i="13"/>
  <c r="S339" i="13"/>
  <c r="R339" i="13"/>
  <c r="T338" i="13"/>
  <c r="S338" i="13"/>
  <c r="R338" i="13"/>
  <c r="T337" i="13"/>
  <c r="S337" i="13"/>
  <c r="R337" i="13"/>
  <c r="T336" i="13"/>
  <c r="S336" i="13"/>
  <c r="R336" i="13"/>
  <c r="T335" i="13"/>
  <c r="S335" i="13"/>
  <c r="R335" i="13"/>
  <c r="T334" i="13"/>
  <c r="S334" i="13"/>
  <c r="R334" i="13"/>
  <c r="T333" i="13"/>
  <c r="S333" i="13"/>
  <c r="R333" i="13"/>
  <c r="T332" i="13"/>
  <c r="S332" i="13"/>
  <c r="R332" i="13"/>
  <c r="T331" i="13"/>
  <c r="S331" i="13"/>
  <c r="R331" i="13"/>
  <c r="T330" i="13"/>
  <c r="S330" i="13"/>
  <c r="R330" i="13"/>
  <c r="T329" i="13"/>
  <c r="S329" i="13"/>
  <c r="R329" i="13"/>
  <c r="T328" i="13"/>
  <c r="S328" i="13"/>
  <c r="R328" i="13"/>
  <c r="T327" i="13"/>
  <c r="S327" i="13"/>
  <c r="R327" i="13"/>
  <c r="T326" i="13"/>
  <c r="S326" i="13"/>
  <c r="R326" i="13"/>
  <c r="T325" i="13"/>
  <c r="S325" i="13"/>
  <c r="R325" i="13"/>
  <c r="T324" i="13"/>
  <c r="S324" i="13"/>
  <c r="R324" i="13"/>
  <c r="T323" i="13"/>
  <c r="S323" i="13"/>
  <c r="R323" i="13"/>
  <c r="T322" i="13"/>
  <c r="S322" i="13"/>
  <c r="R322" i="13"/>
  <c r="T321" i="13"/>
  <c r="S321" i="13"/>
  <c r="R321" i="13"/>
  <c r="T320" i="13"/>
  <c r="S320" i="13"/>
  <c r="R320" i="13"/>
  <c r="T319" i="13"/>
  <c r="S319" i="13"/>
  <c r="R319" i="13"/>
  <c r="T318" i="13"/>
  <c r="S318" i="13"/>
  <c r="R318" i="13"/>
  <c r="T317" i="13"/>
  <c r="S317" i="13"/>
  <c r="R317" i="13"/>
  <c r="T316" i="13"/>
  <c r="S316" i="13"/>
  <c r="R316" i="13"/>
  <c r="T315" i="13"/>
  <c r="S315" i="13"/>
  <c r="R315" i="13"/>
  <c r="T314" i="13"/>
  <c r="S314" i="13"/>
  <c r="R314" i="13"/>
  <c r="T313" i="13"/>
  <c r="S313" i="13"/>
  <c r="R313" i="13"/>
  <c r="T312" i="13"/>
  <c r="S312" i="13"/>
  <c r="R312" i="13"/>
  <c r="T311" i="13"/>
  <c r="S311" i="13"/>
  <c r="R311" i="13"/>
  <c r="T310" i="13"/>
  <c r="S310" i="13"/>
  <c r="R310" i="13"/>
  <c r="T309" i="13"/>
  <c r="S309" i="13"/>
  <c r="R309" i="13"/>
  <c r="T308" i="13"/>
  <c r="S308" i="13"/>
  <c r="R308" i="13"/>
  <c r="T307" i="13"/>
  <c r="S307" i="13"/>
  <c r="R307" i="13"/>
  <c r="T306" i="13"/>
  <c r="S306" i="13"/>
  <c r="R306" i="13"/>
  <c r="T305" i="13"/>
  <c r="S305" i="13"/>
  <c r="R305" i="13"/>
  <c r="T304" i="13"/>
  <c r="S304" i="13"/>
  <c r="R304" i="13"/>
  <c r="T303" i="13"/>
  <c r="S303" i="13"/>
  <c r="R303" i="13"/>
  <c r="T302" i="13"/>
  <c r="S302" i="13"/>
  <c r="R302" i="13"/>
  <c r="T301" i="13"/>
  <c r="S301" i="13"/>
  <c r="R301" i="13"/>
  <c r="T300" i="13"/>
  <c r="S300" i="13"/>
  <c r="R300" i="13"/>
  <c r="T299" i="13"/>
  <c r="S299" i="13"/>
  <c r="R299" i="13"/>
  <c r="T298" i="13"/>
  <c r="S298" i="13"/>
  <c r="R298" i="13"/>
  <c r="T297" i="13"/>
  <c r="S297" i="13"/>
  <c r="R297" i="13"/>
  <c r="T296" i="13"/>
  <c r="S296" i="13"/>
  <c r="R296" i="13"/>
  <c r="T295" i="13"/>
  <c r="S295" i="13"/>
  <c r="R295" i="13"/>
  <c r="T294" i="13"/>
  <c r="S294" i="13"/>
  <c r="R294" i="13"/>
  <c r="T293" i="13"/>
  <c r="S293" i="13"/>
  <c r="R293" i="13"/>
  <c r="T292" i="13"/>
  <c r="S292" i="13"/>
  <c r="R292" i="13"/>
  <c r="T291" i="13"/>
  <c r="S291" i="13"/>
  <c r="R291" i="13"/>
  <c r="T290" i="13"/>
  <c r="S290" i="13"/>
  <c r="R290" i="13"/>
  <c r="T289" i="13"/>
  <c r="S289" i="13"/>
  <c r="R289" i="13"/>
  <c r="T288" i="13"/>
  <c r="S288" i="13"/>
  <c r="R288" i="13"/>
  <c r="T287" i="13"/>
  <c r="S287" i="13"/>
  <c r="R287" i="13"/>
  <c r="T286" i="13"/>
  <c r="S286" i="13"/>
  <c r="R286" i="13"/>
  <c r="T285" i="13"/>
  <c r="S285" i="13"/>
  <c r="R285" i="13"/>
  <c r="T284" i="13"/>
  <c r="S284" i="13"/>
  <c r="R284" i="13"/>
  <c r="T283" i="13"/>
  <c r="S283" i="13"/>
  <c r="R283" i="13"/>
  <c r="T282" i="13"/>
  <c r="S282" i="13"/>
  <c r="R282" i="13"/>
  <c r="T281" i="13"/>
  <c r="S281" i="13"/>
  <c r="R281" i="13"/>
  <c r="T280" i="13"/>
  <c r="S280" i="13"/>
  <c r="R280" i="13"/>
  <c r="T279" i="13"/>
  <c r="S279" i="13"/>
  <c r="R279" i="13"/>
  <c r="T278" i="13"/>
  <c r="S278" i="13"/>
  <c r="R278" i="13"/>
  <c r="T277" i="13"/>
  <c r="S277" i="13"/>
  <c r="R277" i="13"/>
  <c r="T276" i="13"/>
  <c r="S276" i="13"/>
  <c r="R276" i="13"/>
  <c r="T275" i="13"/>
  <c r="S275" i="13"/>
  <c r="R275" i="13"/>
  <c r="T274" i="13"/>
  <c r="S274" i="13"/>
  <c r="R274" i="13"/>
  <c r="T273" i="13"/>
  <c r="S273" i="13"/>
  <c r="R273" i="13"/>
  <c r="T272" i="13"/>
  <c r="S272" i="13"/>
  <c r="R272" i="13"/>
  <c r="T271" i="13"/>
  <c r="S271" i="13"/>
  <c r="R271" i="13"/>
  <c r="T270" i="13"/>
  <c r="S270" i="13"/>
  <c r="R270" i="13"/>
  <c r="T269" i="13"/>
  <c r="S269" i="13"/>
  <c r="R269" i="13"/>
  <c r="T268" i="13"/>
  <c r="S268" i="13"/>
  <c r="R268" i="13"/>
  <c r="T267" i="13"/>
  <c r="S267" i="13"/>
  <c r="R267" i="13"/>
  <c r="T266" i="13"/>
  <c r="S266" i="13"/>
  <c r="R266" i="13"/>
  <c r="T265" i="13"/>
  <c r="S265" i="13"/>
  <c r="R265" i="13"/>
  <c r="T264" i="13"/>
  <c r="S264" i="13"/>
  <c r="R264" i="13"/>
  <c r="T263" i="13"/>
  <c r="S263" i="13"/>
  <c r="R263" i="13"/>
  <c r="T262" i="13"/>
  <c r="S262" i="13"/>
  <c r="R262" i="13"/>
  <c r="T261" i="13"/>
  <c r="S261" i="13"/>
  <c r="R261" i="13"/>
  <c r="T260" i="13"/>
  <c r="S260" i="13"/>
  <c r="R260" i="13"/>
  <c r="T259" i="13"/>
  <c r="S259" i="13"/>
  <c r="R259" i="13"/>
  <c r="T258" i="13"/>
  <c r="S258" i="13"/>
  <c r="R258" i="13"/>
  <c r="T257" i="13"/>
  <c r="S257" i="13"/>
  <c r="R257" i="13"/>
  <c r="T256" i="13"/>
  <c r="S256" i="13"/>
  <c r="R256" i="13"/>
  <c r="T255" i="13"/>
  <c r="S255" i="13"/>
  <c r="R255" i="13"/>
  <c r="T254" i="13"/>
  <c r="S254" i="13"/>
  <c r="R254" i="13"/>
  <c r="T253" i="13"/>
  <c r="S253" i="13"/>
  <c r="R253" i="13"/>
  <c r="T252" i="13"/>
  <c r="S252" i="13"/>
  <c r="R252" i="13"/>
  <c r="T251" i="13"/>
  <c r="S251" i="13"/>
  <c r="R251" i="13"/>
  <c r="T250" i="13"/>
  <c r="S250" i="13"/>
  <c r="R250" i="13"/>
  <c r="T249" i="13"/>
  <c r="S249" i="13"/>
  <c r="R249" i="13"/>
  <c r="T248" i="13"/>
  <c r="S248" i="13"/>
  <c r="R248" i="13"/>
  <c r="T247" i="13"/>
  <c r="S247" i="13"/>
  <c r="R247" i="13"/>
  <c r="T246" i="13"/>
  <c r="S246" i="13"/>
  <c r="R246" i="13"/>
  <c r="T245" i="13"/>
  <c r="S245" i="13"/>
  <c r="R245" i="13"/>
  <c r="T244" i="13"/>
  <c r="S244" i="13"/>
  <c r="R244" i="13"/>
  <c r="T243" i="13"/>
  <c r="S243" i="13"/>
  <c r="R243" i="13"/>
  <c r="T242" i="13"/>
  <c r="S242" i="13"/>
  <c r="R242" i="13"/>
  <c r="T241" i="13"/>
  <c r="S241" i="13"/>
  <c r="R241" i="13"/>
  <c r="T240" i="13"/>
  <c r="S240" i="13"/>
  <c r="R240" i="13"/>
  <c r="T239" i="13"/>
  <c r="S239" i="13"/>
  <c r="R239" i="13"/>
  <c r="T238" i="13"/>
  <c r="S238" i="13"/>
  <c r="R238" i="13"/>
  <c r="T237" i="13"/>
  <c r="S237" i="13"/>
  <c r="R237" i="13"/>
  <c r="T236" i="13"/>
  <c r="S236" i="13"/>
  <c r="R236" i="13"/>
  <c r="T235" i="13"/>
  <c r="S235" i="13"/>
  <c r="R235" i="13"/>
  <c r="T234" i="13"/>
  <c r="S234" i="13"/>
  <c r="R234" i="13"/>
  <c r="T233" i="13"/>
  <c r="S233" i="13"/>
  <c r="R233" i="13"/>
  <c r="T232" i="13"/>
  <c r="S232" i="13"/>
  <c r="R232" i="13"/>
  <c r="T231" i="13"/>
  <c r="S231" i="13"/>
  <c r="R231" i="13"/>
  <c r="T230" i="13"/>
  <c r="S230" i="13"/>
  <c r="R230" i="13"/>
  <c r="T229" i="13"/>
  <c r="S229" i="13"/>
  <c r="R229" i="13"/>
  <c r="T228" i="13"/>
  <c r="S228" i="13"/>
  <c r="R228" i="13"/>
  <c r="T227" i="13"/>
  <c r="S227" i="13"/>
  <c r="R227" i="13"/>
  <c r="T226" i="13"/>
  <c r="S226" i="13"/>
  <c r="R226" i="13"/>
  <c r="T225" i="13"/>
  <c r="S225" i="13"/>
  <c r="R225" i="13"/>
  <c r="T224" i="13"/>
  <c r="S224" i="13"/>
  <c r="R224" i="13"/>
  <c r="T223" i="13"/>
  <c r="S223" i="13"/>
  <c r="R223" i="13"/>
  <c r="T222" i="13"/>
  <c r="S222" i="13"/>
  <c r="R222" i="13"/>
  <c r="T221" i="13"/>
  <c r="S221" i="13"/>
  <c r="R221" i="13"/>
  <c r="T220" i="13"/>
  <c r="S220" i="13"/>
  <c r="R220" i="13"/>
  <c r="T219" i="13"/>
  <c r="S219" i="13"/>
  <c r="R219" i="13"/>
  <c r="T218" i="13"/>
  <c r="S218" i="13"/>
  <c r="R218" i="13"/>
  <c r="T217" i="13"/>
  <c r="S217" i="13"/>
  <c r="R217" i="13"/>
  <c r="T216" i="13"/>
  <c r="S216" i="13"/>
  <c r="R216" i="13"/>
  <c r="T215" i="13"/>
  <c r="S215" i="13"/>
  <c r="R215" i="13"/>
  <c r="T214" i="13"/>
  <c r="S214" i="13"/>
  <c r="R214" i="13"/>
  <c r="T213" i="13"/>
  <c r="S213" i="13"/>
  <c r="R213" i="13"/>
  <c r="T212" i="13"/>
  <c r="S212" i="13"/>
  <c r="R212" i="13"/>
  <c r="T211" i="13"/>
  <c r="S211" i="13"/>
  <c r="R211" i="13"/>
  <c r="T210" i="13"/>
  <c r="S210" i="13"/>
  <c r="R210" i="13"/>
  <c r="T209" i="13"/>
  <c r="S209" i="13"/>
  <c r="R209" i="13"/>
  <c r="T208" i="13"/>
  <c r="S208" i="13"/>
  <c r="R208" i="13"/>
  <c r="T207" i="13"/>
  <c r="S207" i="13"/>
  <c r="R207" i="13"/>
  <c r="T206" i="13"/>
  <c r="S206" i="13"/>
  <c r="R206" i="13"/>
  <c r="T205" i="13"/>
  <c r="S205" i="13"/>
  <c r="R205" i="13"/>
  <c r="T204" i="13"/>
  <c r="S204" i="13"/>
  <c r="R204" i="13"/>
  <c r="T203" i="13"/>
  <c r="S203" i="13"/>
  <c r="R203" i="13"/>
  <c r="T202" i="13"/>
  <c r="S202" i="13"/>
  <c r="R202" i="13"/>
  <c r="T201" i="13"/>
  <c r="S201" i="13"/>
  <c r="R201" i="13"/>
  <c r="T200" i="13"/>
  <c r="S200" i="13"/>
  <c r="R200" i="13"/>
  <c r="T199" i="13"/>
  <c r="S199" i="13"/>
  <c r="R199" i="13"/>
  <c r="T198" i="13"/>
  <c r="S198" i="13"/>
  <c r="R198" i="13"/>
  <c r="T197" i="13"/>
  <c r="S197" i="13"/>
  <c r="R197" i="13"/>
  <c r="T196" i="13"/>
  <c r="S196" i="13"/>
  <c r="R196" i="13"/>
  <c r="T195" i="13"/>
  <c r="S195" i="13"/>
  <c r="R195" i="13"/>
  <c r="T194" i="13"/>
  <c r="S194" i="13"/>
  <c r="R194" i="13"/>
  <c r="T193" i="13"/>
  <c r="S193" i="13"/>
  <c r="R193" i="13"/>
  <c r="T192" i="13"/>
  <c r="S192" i="13"/>
  <c r="R192" i="13"/>
  <c r="T191" i="13"/>
  <c r="S191" i="13"/>
  <c r="R191" i="13"/>
  <c r="T190" i="13"/>
  <c r="S190" i="13"/>
  <c r="R190" i="13"/>
  <c r="T189" i="13"/>
  <c r="S189" i="13"/>
  <c r="R189" i="13"/>
  <c r="T188" i="13"/>
  <c r="S188" i="13"/>
  <c r="R188" i="13"/>
  <c r="T187" i="13"/>
  <c r="S187" i="13"/>
  <c r="R187" i="13"/>
  <c r="T186" i="13"/>
  <c r="S186" i="13"/>
  <c r="R186" i="13"/>
  <c r="T185" i="13"/>
  <c r="S185" i="13"/>
  <c r="R185" i="13"/>
  <c r="T184" i="13"/>
  <c r="S184" i="13"/>
  <c r="R184" i="13"/>
  <c r="T183" i="13"/>
  <c r="S183" i="13"/>
  <c r="R183" i="13"/>
  <c r="T182" i="13"/>
  <c r="S182" i="13"/>
  <c r="R182" i="13"/>
  <c r="T181" i="13"/>
  <c r="S181" i="13"/>
  <c r="R181" i="13"/>
  <c r="T180" i="13"/>
  <c r="S180" i="13"/>
  <c r="R180" i="13"/>
  <c r="T179" i="13"/>
  <c r="S179" i="13"/>
  <c r="R179" i="13"/>
  <c r="T178" i="13"/>
  <c r="S178" i="13"/>
  <c r="R178" i="13"/>
  <c r="T177" i="13"/>
  <c r="S177" i="13"/>
  <c r="R177" i="13"/>
  <c r="T176" i="13"/>
  <c r="S176" i="13"/>
  <c r="R176" i="13"/>
  <c r="T175" i="13"/>
  <c r="S175" i="13"/>
  <c r="R175" i="13"/>
  <c r="T174" i="13"/>
  <c r="S174" i="13"/>
  <c r="R174" i="13"/>
  <c r="T173" i="13"/>
  <c r="S173" i="13"/>
  <c r="R173" i="13"/>
  <c r="T172" i="13"/>
  <c r="S172" i="13"/>
  <c r="R172" i="13"/>
  <c r="T171" i="13"/>
  <c r="S171" i="13"/>
  <c r="R171" i="13"/>
  <c r="T170" i="13"/>
  <c r="S170" i="13"/>
  <c r="R170" i="13"/>
  <c r="T169" i="13"/>
  <c r="S169" i="13"/>
  <c r="R169" i="13"/>
  <c r="T168" i="13"/>
  <c r="S168" i="13"/>
  <c r="R168" i="13"/>
  <c r="T167" i="13"/>
  <c r="S167" i="13"/>
  <c r="R167" i="13"/>
  <c r="T166" i="13"/>
  <c r="S166" i="13"/>
  <c r="R166" i="13"/>
  <c r="T165" i="13"/>
  <c r="S165" i="13"/>
  <c r="R165" i="13"/>
  <c r="T164" i="13"/>
  <c r="S164" i="13"/>
  <c r="R164" i="13"/>
  <c r="T163" i="13"/>
  <c r="S163" i="13"/>
  <c r="R163" i="13"/>
  <c r="T162" i="13"/>
  <c r="S162" i="13"/>
  <c r="R162" i="13"/>
  <c r="T161" i="13"/>
  <c r="S161" i="13"/>
  <c r="R161" i="13"/>
  <c r="T160" i="13"/>
  <c r="S160" i="13"/>
  <c r="R160" i="13"/>
  <c r="T159" i="13"/>
  <c r="S159" i="13"/>
  <c r="R159" i="13"/>
  <c r="T158" i="13"/>
  <c r="S158" i="13"/>
  <c r="R158" i="13"/>
  <c r="T157" i="13"/>
  <c r="S157" i="13"/>
  <c r="R157" i="13"/>
  <c r="T156" i="13"/>
  <c r="S156" i="13"/>
  <c r="R156" i="13"/>
  <c r="T155" i="13"/>
  <c r="S155" i="13"/>
  <c r="R155" i="13"/>
  <c r="T154" i="13"/>
  <c r="S154" i="13"/>
  <c r="R154" i="13"/>
  <c r="T153" i="13"/>
  <c r="S153" i="13"/>
  <c r="R153" i="13"/>
  <c r="T152" i="13"/>
  <c r="S152" i="13"/>
  <c r="R152" i="13"/>
  <c r="T151" i="13"/>
  <c r="S151" i="13"/>
  <c r="R151" i="13"/>
  <c r="T150" i="13"/>
  <c r="S150" i="13"/>
  <c r="R150" i="13"/>
  <c r="T149" i="13"/>
  <c r="S149" i="13"/>
  <c r="R149" i="13"/>
  <c r="T148" i="13"/>
  <c r="S148" i="13"/>
  <c r="R148" i="13"/>
  <c r="T147" i="13"/>
  <c r="S147" i="13"/>
  <c r="R147" i="13"/>
  <c r="T146" i="13"/>
  <c r="S146" i="13"/>
  <c r="R146" i="13"/>
  <c r="T145" i="13"/>
  <c r="S145" i="13"/>
  <c r="R145" i="13"/>
  <c r="T144" i="13"/>
  <c r="S144" i="13"/>
  <c r="R144" i="13"/>
  <c r="T143" i="13"/>
  <c r="S143" i="13"/>
  <c r="R143" i="13"/>
  <c r="T142" i="13"/>
  <c r="S142" i="13"/>
  <c r="R142" i="13"/>
  <c r="T141" i="13"/>
  <c r="S141" i="13"/>
  <c r="R141" i="13"/>
  <c r="T140" i="13"/>
  <c r="S140" i="13"/>
  <c r="R140" i="13"/>
  <c r="T139" i="13"/>
  <c r="S139" i="13"/>
  <c r="R139" i="13"/>
  <c r="T138" i="13"/>
  <c r="S138" i="13"/>
  <c r="R138" i="13"/>
  <c r="T137" i="13"/>
  <c r="S137" i="13"/>
  <c r="R137" i="13"/>
  <c r="T136" i="13"/>
  <c r="S136" i="13"/>
  <c r="R136" i="13"/>
  <c r="T135" i="13"/>
  <c r="S135" i="13"/>
  <c r="R135" i="13"/>
  <c r="T134" i="13"/>
  <c r="S134" i="13"/>
  <c r="R134" i="13"/>
  <c r="T133" i="13"/>
  <c r="S133" i="13"/>
  <c r="R133" i="13"/>
  <c r="T132" i="13"/>
  <c r="S132" i="13"/>
  <c r="R132" i="13"/>
  <c r="T131" i="13"/>
  <c r="S131" i="13"/>
  <c r="R131" i="13"/>
  <c r="T130" i="13"/>
  <c r="S130" i="13"/>
  <c r="R130" i="13"/>
  <c r="T129" i="13"/>
  <c r="S129" i="13"/>
  <c r="R129" i="13"/>
  <c r="T128" i="13"/>
  <c r="S128" i="13"/>
  <c r="R128" i="13"/>
  <c r="T127" i="13"/>
  <c r="S127" i="13"/>
  <c r="R127" i="13"/>
  <c r="T126" i="13"/>
  <c r="S126" i="13"/>
  <c r="R126" i="13"/>
  <c r="T125" i="13"/>
  <c r="S125" i="13"/>
  <c r="R125" i="13"/>
  <c r="T124" i="13"/>
  <c r="S124" i="13"/>
  <c r="R124" i="13"/>
  <c r="T123" i="13"/>
  <c r="S123" i="13"/>
  <c r="R123" i="13"/>
  <c r="T122" i="13"/>
  <c r="S122" i="13"/>
  <c r="R122" i="13"/>
  <c r="T121" i="13"/>
  <c r="S121" i="13"/>
  <c r="R121" i="13"/>
  <c r="T120" i="13"/>
  <c r="S120" i="13"/>
  <c r="R120" i="13"/>
  <c r="T119" i="13"/>
  <c r="S119" i="13"/>
  <c r="R119" i="13"/>
  <c r="T118" i="13"/>
  <c r="S118" i="13"/>
  <c r="R118" i="13"/>
  <c r="T117" i="13"/>
  <c r="S117" i="13"/>
  <c r="R117" i="13"/>
  <c r="T116" i="13"/>
  <c r="S116" i="13"/>
  <c r="R116" i="13"/>
  <c r="T115" i="13"/>
  <c r="S115" i="13"/>
  <c r="R115" i="13"/>
  <c r="T114" i="13"/>
  <c r="S114" i="13"/>
  <c r="R114" i="13"/>
  <c r="T113" i="13"/>
  <c r="S113" i="13"/>
  <c r="R113" i="13"/>
  <c r="T112" i="13"/>
  <c r="S112" i="13"/>
  <c r="R112" i="13"/>
  <c r="T111" i="13"/>
  <c r="S111" i="13"/>
  <c r="R111" i="13"/>
  <c r="T110" i="13"/>
  <c r="S110" i="13"/>
  <c r="R110" i="13"/>
  <c r="T109" i="13"/>
  <c r="S109" i="13"/>
  <c r="R109" i="13"/>
  <c r="T108" i="13"/>
  <c r="S108" i="13"/>
  <c r="R108" i="13"/>
  <c r="T107" i="13"/>
  <c r="S107" i="13"/>
  <c r="R107" i="13"/>
  <c r="T106" i="13"/>
  <c r="S106" i="13"/>
  <c r="R106" i="13"/>
  <c r="T105" i="13"/>
  <c r="S105" i="13"/>
  <c r="R105" i="13"/>
  <c r="T104" i="13"/>
  <c r="S104" i="13"/>
  <c r="R104" i="13"/>
  <c r="T103" i="13"/>
  <c r="S103" i="13"/>
  <c r="R103" i="13"/>
  <c r="T102" i="13"/>
  <c r="S102" i="13"/>
  <c r="R102" i="13"/>
  <c r="T101" i="13"/>
  <c r="S101" i="13"/>
  <c r="R101" i="13"/>
  <c r="T100" i="13"/>
  <c r="S100" i="13"/>
  <c r="R100" i="13"/>
  <c r="T99" i="13"/>
  <c r="S99" i="13"/>
  <c r="R99" i="13"/>
  <c r="T98" i="13"/>
  <c r="S98" i="13"/>
  <c r="R98" i="13"/>
  <c r="T97" i="13"/>
  <c r="S97" i="13"/>
  <c r="R97" i="13"/>
  <c r="T96" i="13"/>
  <c r="S96" i="13"/>
  <c r="R96" i="13"/>
  <c r="T95" i="13"/>
  <c r="S95" i="13"/>
  <c r="R95" i="13"/>
  <c r="T94" i="13"/>
  <c r="S94" i="13"/>
  <c r="R94" i="13"/>
  <c r="T93" i="13"/>
  <c r="S93" i="13"/>
  <c r="R93" i="13"/>
  <c r="T92" i="13"/>
  <c r="S92" i="13"/>
  <c r="R92" i="13"/>
  <c r="T91" i="13"/>
  <c r="S91" i="13"/>
  <c r="R91" i="13"/>
  <c r="T90" i="13"/>
  <c r="S90" i="13"/>
  <c r="R90" i="13"/>
  <c r="T89" i="13"/>
  <c r="S89" i="13"/>
  <c r="R89" i="13"/>
  <c r="T88" i="13"/>
  <c r="S88" i="13"/>
  <c r="R88" i="13"/>
  <c r="T87" i="13"/>
  <c r="S87" i="13"/>
  <c r="R87" i="13"/>
  <c r="T86" i="13"/>
  <c r="S86" i="13"/>
  <c r="R86" i="13"/>
  <c r="T85" i="13"/>
  <c r="S85" i="13"/>
  <c r="R85" i="13"/>
  <c r="T84" i="13"/>
  <c r="S84" i="13"/>
  <c r="R84" i="13"/>
  <c r="T83" i="13"/>
  <c r="S83" i="13"/>
  <c r="R83" i="13"/>
  <c r="T82" i="13"/>
  <c r="S82" i="13"/>
  <c r="R82" i="13"/>
  <c r="T81" i="13"/>
  <c r="S81" i="13"/>
  <c r="R81" i="13"/>
  <c r="T80" i="13"/>
  <c r="S80" i="13"/>
  <c r="R80" i="13"/>
  <c r="T79" i="13"/>
  <c r="S79" i="13"/>
  <c r="R79" i="13"/>
  <c r="T78" i="13"/>
  <c r="S78" i="13"/>
  <c r="R78" i="13"/>
  <c r="T77" i="13"/>
  <c r="S77" i="13"/>
  <c r="R77" i="13"/>
  <c r="T76" i="13"/>
  <c r="S76" i="13"/>
  <c r="R76" i="13"/>
  <c r="T75" i="13"/>
  <c r="S75" i="13"/>
  <c r="R75" i="13"/>
  <c r="T74" i="13"/>
  <c r="S74" i="13"/>
  <c r="R74" i="13"/>
  <c r="T73" i="13"/>
  <c r="S73" i="13"/>
  <c r="R73" i="13"/>
  <c r="T72" i="13"/>
  <c r="S72" i="13"/>
  <c r="R72" i="13"/>
  <c r="T71" i="13"/>
  <c r="S71" i="13"/>
  <c r="R71" i="13"/>
  <c r="T70" i="13"/>
  <c r="S70" i="13"/>
  <c r="R70" i="13"/>
  <c r="T69" i="13"/>
  <c r="S69" i="13"/>
  <c r="R69" i="13"/>
  <c r="T68" i="13"/>
  <c r="S68" i="13"/>
  <c r="R68" i="13"/>
  <c r="T67" i="13"/>
  <c r="S67" i="13"/>
  <c r="R67" i="13"/>
  <c r="T66" i="13"/>
  <c r="S66" i="13"/>
  <c r="R66" i="13"/>
  <c r="T65" i="13"/>
  <c r="S65" i="13"/>
  <c r="R65" i="13"/>
  <c r="T64" i="13"/>
  <c r="S64" i="13"/>
  <c r="R64" i="13"/>
  <c r="T63" i="13"/>
  <c r="S63" i="13"/>
  <c r="R63" i="13"/>
  <c r="T62" i="13"/>
  <c r="S62" i="13"/>
  <c r="R62" i="13"/>
  <c r="T61" i="13"/>
  <c r="S61" i="13"/>
  <c r="R61" i="13"/>
  <c r="T60" i="13"/>
  <c r="S60" i="13"/>
  <c r="R60" i="13"/>
  <c r="T59" i="13"/>
  <c r="S59" i="13"/>
  <c r="R59" i="13"/>
  <c r="T58" i="13"/>
  <c r="S58" i="13"/>
  <c r="R58" i="13"/>
  <c r="T57" i="13"/>
  <c r="S57" i="13"/>
  <c r="R57" i="13"/>
  <c r="T56" i="13"/>
  <c r="S56" i="13"/>
  <c r="R56" i="13"/>
  <c r="T55" i="13"/>
  <c r="S55" i="13"/>
  <c r="R55" i="13"/>
  <c r="T54" i="13"/>
  <c r="S54" i="13"/>
  <c r="R54" i="13"/>
  <c r="T53" i="13"/>
  <c r="S53" i="13"/>
  <c r="R53" i="13"/>
  <c r="T52" i="13"/>
  <c r="S52" i="13"/>
  <c r="R52" i="13"/>
  <c r="T51" i="13"/>
  <c r="S51" i="13"/>
  <c r="R51" i="13"/>
  <c r="T50" i="13"/>
  <c r="S50" i="13"/>
  <c r="R50" i="13"/>
  <c r="T49" i="13"/>
  <c r="S49" i="13"/>
  <c r="R49" i="13"/>
  <c r="T48" i="13"/>
  <c r="S48" i="13"/>
  <c r="R48" i="13"/>
  <c r="T47" i="13"/>
  <c r="S47" i="13"/>
  <c r="R47" i="13"/>
  <c r="T46" i="13"/>
  <c r="S46" i="13"/>
  <c r="R46" i="13"/>
  <c r="T45" i="13"/>
  <c r="S45" i="13"/>
  <c r="R45" i="13"/>
  <c r="T44" i="13"/>
  <c r="S44" i="13"/>
  <c r="R44" i="13"/>
  <c r="T43" i="13"/>
  <c r="S43" i="13"/>
  <c r="R43" i="13"/>
  <c r="T42" i="13"/>
  <c r="S42" i="13"/>
  <c r="R42" i="13"/>
  <c r="T41" i="13"/>
  <c r="S41" i="13"/>
  <c r="R41" i="13"/>
  <c r="T40" i="13"/>
  <c r="S40" i="13"/>
  <c r="R40" i="13"/>
  <c r="T39" i="13"/>
  <c r="S39" i="13"/>
  <c r="R39" i="13"/>
  <c r="T38" i="13"/>
  <c r="S38" i="13"/>
  <c r="R38" i="13"/>
  <c r="T37" i="13"/>
  <c r="S37" i="13"/>
  <c r="R37" i="13"/>
  <c r="T36" i="13"/>
  <c r="S36" i="13"/>
  <c r="R36" i="13"/>
  <c r="T35" i="13"/>
  <c r="S35" i="13"/>
  <c r="R35" i="13"/>
  <c r="T34" i="13"/>
  <c r="S34" i="13"/>
  <c r="R34" i="13"/>
  <c r="T33" i="13"/>
  <c r="S33" i="13"/>
  <c r="R33" i="13"/>
  <c r="T32" i="13"/>
  <c r="S32" i="13"/>
  <c r="R32" i="13"/>
  <c r="T31" i="13"/>
  <c r="S31" i="13"/>
  <c r="R31" i="13"/>
  <c r="T30" i="13"/>
  <c r="S30" i="13"/>
  <c r="R30" i="13"/>
  <c r="T29" i="13"/>
  <c r="S29" i="13"/>
  <c r="R29" i="13"/>
  <c r="T28" i="13"/>
  <c r="S28" i="13"/>
  <c r="R28" i="13"/>
  <c r="T27" i="13"/>
  <c r="S27" i="13"/>
  <c r="R27" i="13"/>
  <c r="T26" i="13"/>
  <c r="S26" i="13"/>
  <c r="R26" i="13"/>
  <c r="T25" i="13"/>
  <c r="S25" i="13"/>
  <c r="R25" i="13"/>
  <c r="T24" i="13"/>
  <c r="S24" i="13"/>
  <c r="R24" i="13"/>
  <c r="T23" i="13"/>
  <c r="S23" i="13"/>
  <c r="R23" i="13"/>
  <c r="T22" i="13"/>
  <c r="S22" i="13"/>
  <c r="R22" i="13"/>
  <c r="T21" i="13"/>
  <c r="S21" i="13"/>
  <c r="R21" i="13"/>
  <c r="T20" i="13"/>
  <c r="S20" i="13"/>
  <c r="R20" i="13"/>
  <c r="T19" i="13"/>
  <c r="S19" i="13"/>
  <c r="R19" i="13"/>
  <c r="T18" i="13"/>
  <c r="S18" i="13"/>
  <c r="R18" i="13"/>
  <c r="T17" i="13"/>
  <c r="S17" i="13"/>
  <c r="R17" i="13"/>
  <c r="T16" i="13"/>
  <c r="S16" i="13"/>
  <c r="R16" i="13"/>
  <c r="T15" i="13"/>
  <c r="S15" i="13"/>
  <c r="R15" i="13"/>
  <c r="T14" i="13"/>
  <c r="S14" i="13"/>
  <c r="R14" i="13"/>
  <c r="T13" i="13"/>
  <c r="S13" i="13"/>
  <c r="R13" i="13"/>
  <c r="R13" i="14"/>
  <c r="S13" i="14"/>
  <c r="T13" i="14"/>
  <c r="R14" i="14"/>
  <c r="S14" i="14"/>
  <c r="T14" i="14"/>
  <c r="R15" i="14"/>
  <c r="S15" i="14"/>
  <c r="T15" i="14"/>
  <c r="R16" i="14"/>
  <c r="S16" i="14"/>
  <c r="T16" i="14"/>
  <c r="R17" i="14"/>
  <c r="S17" i="14"/>
  <c r="T17" i="14"/>
  <c r="R18" i="14"/>
  <c r="S18" i="14"/>
  <c r="T18" i="14"/>
  <c r="R19" i="14"/>
  <c r="S19" i="14"/>
  <c r="T19" i="14"/>
  <c r="R20" i="14"/>
  <c r="S20" i="14"/>
  <c r="T20" i="14"/>
  <c r="R21" i="14"/>
  <c r="S21" i="14"/>
  <c r="T21" i="14"/>
  <c r="R22" i="14"/>
  <c r="S22" i="14"/>
  <c r="T22" i="14"/>
  <c r="R23" i="14"/>
  <c r="S23" i="14"/>
  <c r="T23" i="14"/>
  <c r="R24" i="14"/>
  <c r="S24" i="14"/>
  <c r="T24" i="14"/>
  <c r="R25" i="14"/>
  <c r="S25" i="14"/>
  <c r="T25" i="14"/>
  <c r="R26" i="14"/>
  <c r="S26" i="14"/>
  <c r="T26" i="14"/>
  <c r="R27" i="14"/>
  <c r="S27" i="14"/>
  <c r="T27" i="14"/>
  <c r="R28" i="14"/>
  <c r="S28" i="14"/>
  <c r="T28" i="14"/>
  <c r="R29" i="14"/>
  <c r="S29" i="14"/>
  <c r="T29" i="14"/>
  <c r="R30" i="14"/>
  <c r="S30" i="14"/>
  <c r="T30" i="14"/>
  <c r="R31" i="14"/>
  <c r="S31" i="14"/>
  <c r="T31" i="14"/>
  <c r="R32" i="14"/>
  <c r="S32" i="14"/>
  <c r="T32" i="14"/>
  <c r="R33" i="14"/>
  <c r="S33" i="14"/>
  <c r="T33" i="14"/>
  <c r="R34" i="14"/>
  <c r="S34" i="14"/>
  <c r="T34" i="14"/>
  <c r="R35" i="14"/>
  <c r="S35" i="14"/>
  <c r="T35" i="14"/>
  <c r="R36" i="14"/>
  <c r="S36" i="14"/>
  <c r="T36" i="14"/>
  <c r="R37" i="14"/>
  <c r="S37" i="14"/>
  <c r="T37" i="14"/>
  <c r="R38" i="14"/>
  <c r="S38" i="14"/>
  <c r="T38" i="14"/>
  <c r="R39" i="14"/>
  <c r="S39" i="14"/>
  <c r="T39" i="14"/>
  <c r="R40" i="14"/>
  <c r="S40" i="14"/>
  <c r="T40" i="14"/>
  <c r="R41" i="14"/>
  <c r="S41" i="14"/>
  <c r="T41" i="14"/>
  <c r="R42" i="14"/>
  <c r="S42" i="14"/>
  <c r="T42" i="14"/>
  <c r="R43" i="14"/>
  <c r="S43" i="14"/>
  <c r="T43" i="14"/>
  <c r="R44" i="14"/>
  <c r="S44" i="14"/>
  <c r="T44" i="14"/>
  <c r="R45" i="14"/>
  <c r="S45" i="14"/>
  <c r="T45" i="14"/>
  <c r="R46" i="14"/>
  <c r="S46" i="14"/>
  <c r="T46" i="14"/>
  <c r="R47" i="14"/>
  <c r="S47" i="14"/>
  <c r="T47" i="14"/>
  <c r="R48" i="14"/>
  <c r="S48" i="14"/>
  <c r="T48" i="14"/>
  <c r="R49" i="14"/>
  <c r="S49" i="14"/>
  <c r="T49" i="14"/>
  <c r="R50" i="14"/>
  <c r="S50" i="14"/>
  <c r="T50" i="14"/>
  <c r="R51" i="14"/>
  <c r="S51" i="14"/>
  <c r="T51" i="14"/>
  <c r="R52" i="14"/>
  <c r="S52" i="14"/>
  <c r="T52" i="14"/>
  <c r="R53" i="14"/>
  <c r="S53" i="14"/>
  <c r="T53" i="14"/>
  <c r="R54" i="14"/>
  <c r="S54" i="14"/>
  <c r="T54" i="14"/>
  <c r="R55" i="14"/>
  <c r="S55" i="14"/>
  <c r="T55" i="14"/>
  <c r="R56" i="14"/>
  <c r="S56" i="14"/>
  <c r="T56" i="14"/>
  <c r="R57" i="14"/>
  <c r="S57" i="14"/>
  <c r="T57" i="14"/>
  <c r="R58" i="14"/>
  <c r="S58" i="14"/>
  <c r="T58" i="14"/>
  <c r="R59" i="14"/>
  <c r="S59" i="14"/>
  <c r="T59" i="14"/>
  <c r="R60" i="14"/>
  <c r="S60" i="14"/>
  <c r="T60" i="14"/>
  <c r="R61" i="14"/>
  <c r="S61" i="14"/>
  <c r="T61" i="14"/>
  <c r="R62" i="14"/>
  <c r="S62" i="14"/>
  <c r="T62" i="14"/>
  <c r="R63" i="14"/>
  <c r="S63" i="14"/>
  <c r="T63" i="14"/>
  <c r="R64" i="14"/>
  <c r="S64" i="14"/>
  <c r="T64" i="14"/>
  <c r="R65" i="14"/>
  <c r="S65" i="14"/>
  <c r="T65" i="14"/>
  <c r="R66" i="14"/>
  <c r="S66" i="14"/>
  <c r="T66" i="14"/>
  <c r="R67" i="14"/>
  <c r="S67" i="14"/>
  <c r="T67" i="14"/>
  <c r="R68" i="14"/>
  <c r="S68" i="14"/>
  <c r="T68" i="14"/>
  <c r="R69" i="14"/>
  <c r="S69" i="14"/>
  <c r="T69" i="14"/>
  <c r="R70" i="14"/>
  <c r="S70" i="14"/>
  <c r="T70" i="14"/>
  <c r="R71" i="14"/>
  <c r="S71" i="14"/>
  <c r="T71" i="14"/>
  <c r="R72" i="14"/>
  <c r="S72" i="14"/>
  <c r="T72" i="14"/>
  <c r="R73" i="14"/>
  <c r="S73" i="14"/>
  <c r="T73" i="14"/>
  <c r="R74" i="14"/>
  <c r="S74" i="14"/>
  <c r="T74" i="14"/>
  <c r="R75" i="14"/>
  <c r="S75" i="14"/>
  <c r="T75" i="14"/>
  <c r="R76" i="14"/>
  <c r="S76" i="14"/>
  <c r="T76" i="14"/>
  <c r="R77" i="14"/>
  <c r="S77" i="14"/>
  <c r="T77" i="14"/>
  <c r="R78" i="14"/>
  <c r="S78" i="14"/>
  <c r="T78" i="14"/>
  <c r="R79" i="14"/>
  <c r="S79" i="14"/>
  <c r="T79" i="14"/>
  <c r="R80" i="14"/>
  <c r="S80" i="14"/>
  <c r="T80" i="14"/>
  <c r="R81" i="14"/>
  <c r="S81" i="14"/>
  <c r="T81" i="14"/>
  <c r="R82" i="14"/>
  <c r="S82" i="14"/>
  <c r="T82" i="14"/>
  <c r="R83" i="14"/>
  <c r="S83" i="14"/>
  <c r="T83" i="14"/>
  <c r="R84" i="14"/>
  <c r="S84" i="14"/>
  <c r="T84" i="14"/>
  <c r="R85" i="14"/>
  <c r="S85" i="14"/>
  <c r="T85" i="14"/>
  <c r="R86" i="14"/>
  <c r="S86" i="14"/>
  <c r="T86" i="14"/>
  <c r="R87" i="14"/>
  <c r="S87" i="14"/>
  <c r="T87" i="14"/>
  <c r="R88" i="14"/>
  <c r="S88" i="14"/>
  <c r="T88" i="14"/>
  <c r="R89" i="14"/>
  <c r="S89" i="14"/>
  <c r="T89" i="14"/>
  <c r="R90" i="14"/>
  <c r="S90" i="14"/>
  <c r="T90" i="14"/>
  <c r="R91" i="14"/>
  <c r="S91" i="14"/>
  <c r="T91" i="14"/>
  <c r="R92" i="14"/>
  <c r="S92" i="14"/>
  <c r="T92" i="14"/>
  <c r="R93" i="14"/>
  <c r="S93" i="14"/>
  <c r="T93" i="14"/>
  <c r="R94" i="14"/>
  <c r="S94" i="14"/>
  <c r="T94" i="14"/>
  <c r="R95" i="14"/>
  <c r="S95" i="14"/>
  <c r="T95" i="14"/>
  <c r="R96" i="14"/>
  <c r="S96" i="14"/>
  <c r="T96" i="14"/>
  <c r="R97" i="14"/>
  <c r="S97" i="14"/>
  <c r="T97" i="14"/>
  <c r="R98" i="14"/>
  <c r="S98" i="14"/>
  <c r="T98" i="14"/>
  <c r="R99" i="14"/>
  <c r="S99" i="14"/>
  <c r="T99" i="14"/>
  <c r="R100" i="14"/>
  <c r="U100" i="14"/>
  <c r="S100" i="14"/>
  <c r="T100" i="14"/>
  <c r="R101" i="14"/>
  <c r="S101" i="14"/>
  <c r="T101" i="14"/>
  <c r="R102" i="14"/>
  <c r="S102" i="14"/>
  <c r="T102" i="14"/>
  <c r="R103" i="14"/>
  <c r="S103" i="14"/>
  <c r="T103" i="14"/>
  <c r="R104" i="14"/>
  <c r="S104" i="14"/>
  <c r="T104" i="14"/>
  <c r="R105" i="14"/>
  <c r="S105" i="14"/>
  <c r="T105" i="14"/>
  <c r="R106" i="14"/>
  <c r="S106" i="14"/>
  <c r="T106" i="14"/>
  <c r="R107" i="14"/>
  <c r="S107" i="14"/>
  <c r="T107" i="14"/>
  <c r="R108" i="14"/>
  <c r="U108" i="14"/>
  <c r="S108" i="14"/>
  <c r="T108" i="14"/>
  <c r="R109" i="14"/>
  <c r="S109" i="14"/>
  <c r="T109" i="14"/>
  <c r="R110" i="14"/>
  <c r="S110" i="14"/>
  <c r="T110" i="14"/>
  <c r="R111" i="14"/>
  <c r="S111" i="14"/>
  <c r="T111" i="14"/>
  <c r="R112" i="14"/>
  <c r="S112" i="14"/>
  <c r="T112" i="14"/>
  <c r="R113" i="14"/>
  <c r="S113" i="14"/>
  <c r="T113" i="14"/>
  <c r="R114" i="14"/>
  <c r="S114" i="14"/>
  <c r="T114" i="14"/>
  <c r="R115" i="14"/>
  <c r="S115" i="14"/>
  <c r="T115" i="14"/>
  <c r="R116" i="14"/>
  <c r="U116" i="14"/>
  <c r="S116" i="14"/>
  <c r="T116" i="14"/>
  <c r="R117" i="14"/>
  <c r="S117" i="14"/>
  <c r="T117" i="14"/>
  <c r="R118" i="14"/>
  <c r="S118" i="14"/>
  <c r="T118" i="14"/>
  <c r="R119" i="14"/>
  <c r="S119" i="14"/>
  <c r="T119" i="14"/>
  <c r="R120" i="14"/>
  <c r="S120" i="14"/>
  <c r="T120" i="14"/>
  <c r="R121" i="14"/>
  <c r="S121" i="14"/>
  <c r="T121" i="14"/>
  <c r="R122" i="14"/>
  <c r="S122" i="14"/>
  <c r="T122" i="14"/>
  <c r="R123" i="14"/>
  <c r="S123" i="14"/>
  <c r="T123" i="14"/>
  <c r="R124" i="14"/>
  <c r="U124" i="14"/>
  <c r="S124" i="14"/>
  <c r="T124" i="14"/>
  <c r="R125" i="14"/>
  <c r="S125" i="14"/>
  <c r="T125" i="14"/>
  <c r="R126" i="14"/>
  <c r="S126" i="14"/>
  <c r="T126" i="14"/>
  <c r="R127" i="14"/>
  <c r="S127" i="14"/>
  <c r="T127" i="14"/>
  <c r="R128" i="14"/>
  <c r="S128" i="14"/>
  <c r="T128" i="14"/>
  <c r="R129" i="14"/>
  <c r="S129" i="14"/>
  <c r="T129" i="14"/>
  <c r="R130" i="14"/>
  <c r="S130" i="14"/>
  <c r="T130" i="14"/>
  <c r="R131" i="14"/>
  <c r="S131" i="14"/>
  <c r="T131" i="14"/>
  <c r="R132" i="14"/>
  <c r="U132" i="14"/>
  <c r="S132" i="14"/>
  <c r="T132" i="14"/>
  <c r="R133" i="14"/>
  <c r="S133" i="14"/>
  <c r="T133" i="14"/>
  <c r="R134" i="14"/>
  <c r="S134" i="14"/>
  <c r="T134" i="14"/>
  <c r="R135" i="14"/>
  <c r="S135" i="14"/>
  <c r="T135" i="14"/>
  <c r="R136" i="14"/>
  <c r="S136" i="14"/>
  <c r="T136" i="14"/>
  <c r="R137" i="14"/>
  <c r="S137" i="14"/>
  <c r="T137" i="14"/>
  <c r="R138" i="14"/>
  <c r="S138" i="14"/>
  <c r="T138" i="14"/>
  <c r="R139" i="14"/>
  <c r="S139" i="14"/>
  <c r="T139" i="14"/>
  <c r="R140" i="14"/>
  <c r="U140" i="14"/>
  <c r="S140" i="14"/>
  <c r="T140" i="14"/>
  <c r="R141" i="14"/>
  <c r="S141" i="14"/>
  <c r="T141" i="14"/>
  <c r="R142" i="14"/>
  <c r="S142" i="14"/>
  <c r="T142" i="14"/>
  <c r="R143" i="14"/>
  <c r="S143" i="14"/>
  <c r="T143" i="14"/>
  <c r="R144" i="14"/>
  <c r="S144" i="14"/>
  <c r="T144" i="14"/>
  <c r="R145" i="14"/>
  <c r="S145" i="14"/>
  <c r="T145" i="14"/>
  <c r="R146" i="14"/>
  <c r="S146" i="14"/>
  <c r="T146" i="14"/>
  <c r="R147" i="14"/>
  <c r="S147" i="14"/>
  <c r="T147" i="14"/>
  <c r="R148" i="14"/>
  <c r="U148" i="14"/>
  <c r="S148" i="14"/>
  <c r="T148" i="14"/>
  <c r="R149" i="14"/>
  <c r="S149" i="14"/>
  <c r="T149" i="14"/>
  <c r="R150" i="14"/>
  <c r="S150" i="14"/>
  <c r="T150" i="14"/>
  <c r="R151" i="14"/>
  <c r="S151" i="14"/>
  <c r="T151" i="14"/>
  <c r="R152" i="14"/>
  <c r="S152" i="14"/>
  <c r="T152" i="14"/>
  <c r="R153" i="14"/>
  <c r="S153" i="14"/>
  <c r="T153" i="14"/>
  <c r="R154" i="14"/>
  <c r="S154" i="14"/>
  <c r="T154" i="14"/>
  <c r="R155" i="14"/>
  <c r="S155" i="14"/>
  <c r="T155" i="14"/>
  <c r="R156" i="14"/>
  <c r="U156" i="14"/>
  <c r="S156" i="14"/>
  <c r="T156" i="14"/>
  <c r="R157" i="14"/>
  <c r="S157" i="14"/>
  <c r="T157" i="14"/>
  <c r="R158" i="14"/>
  <c r="S158" i="14"/>
  <c r="T158" i="14"/>
  <c r="R159" i="14"/>
  <c r="S159" i="14"/>
  <c r="T159" i="14"/>
  <c r="R160" i="14"/>
  <c r="S160" i="14"/>
  <c r="T160" i="14"/>
  <c r="R161" i="14"/>
  <c r="S161" i="14"/>
  <c r="T161" i="14"/>
  <c r="R162" i="14"/>
  <c r="S162" i="14"/>
  <c r="T162" i="14"/>
  <c r="R163" i="14"/>
  <c r="S163" i="14"/>
  <c r="T163" i="14"/>
  <c r="R164" i="14"/>
  <c r="U164" i="14"/>
  <c r="S164" i="14"/>
  <c r="T164" i="14"/>
  <c r="R165" i="14"/>
  <c r="S165" i="14"/>
  <c r="T165" i="14"/>
  <c r="R166" i="14"/>
  <c r="S166" i="14"/>
  <c r="T166" i="14"/>
  <c r="R167" i="14"/>
  <c r="S167" i="14"/>
  <c r="T167" i="14"/>
  <c r="R168" i="14"/>
  <c r="S168" i="14"/>
  <c r="T168" i="14"/>
  <c r="R169" i="14"/>
  <c r="S169" i="14"/>
  <c r="T169" i="14"/>
  <c r="R170" i="14"/>
  <c r="S170" i="14"/>
  <c r="T170" i="14"/>
  <c r="R171" i="14"/>
  <c r="S171" i="14"/>
  <c r="T171" i="14"/>
  <c r="R172" i="14"/>
  <c r="S172" i="14"/>
  <c r="T172" i="14"/>
  <c r="R173" i="14"/>
  <c r="S173" i="14"/>
  <c r="T173" i="14"/>
  <c r="R174" i="14"/>
  <c r="S174" i="14"/>
  <c r="T174" i="14"/>
  <c r="R175" i="14"/>
  <c r="S175" i="14"/>
  <c r="T175" i="14"/>
  <c r="R176" i="14"/>
  <c r="S176" i="14"/>
  <c r="T176" i="14"/>
  <c r="R177" i="14"/>
  <c r="S177" i="14"/>
  <c r="T177" i="14"/>
  <c r="R178" i="14"/>
  <c r="S178" i="14"/>
  <c r="T178" i="14"/>
  <c r="R179" i="14"/>
  <c r="S179" i="14"/>
  <c r="T179" i="14"/>
  <c r="R180" i="14"/>
  <c r="S180" i="14"/>
  <c r="T180" i="14"/>
  <c r="R181" i="14"/>
  <c r="S181" i="14"/>
  <c r="T181" i="14"/>
  <c r="R182" i="14"/>
  <c r="S182" i="14"/>
  <c r="T182" i="14"/>
  <c r="R183" i="14"/>
  <c r="S183" i="14"/>
  <c r="T183" i="14"/>
  <c r="R184" i="14"/>
  <c r="S184" i="14"/>
  <c r="T184" i="14"/>
  <c r="R185" i="14"/>
  <c r="S185" i="14"/>
  <c r="T185" i="14"/>
  <c r="R186" i="14"/>
  <c r="S186" i="14"/>
  <c r="T186" i="14"/>
  <c r="R187" i="14"/>
  <c r="S187" i="14"/>
  <c r="T187" i="14"/>
  <c r="R188" i="14"/>
  <c r="S188" i="14"/>
  <c r="T188" i="14"/>
  <c r="R189" i="14"/>
  <c r="S189" i="14"/>
  <c r="T189" i="14"/>
  <c r="R190" i="14"/>
  <c r="S190" i="14"/>
  <c r="T190" i="14"/>
  <c r="R191" i="14"/>
  <c r="S191" i="14"/>
  <c r="T191" i="14"/>
  <c r="R192" i="14"/>
  <c r="S192" i="14"/>
  <c r="T192" i="14"/>
  <c r="R193" i="14"/>
  <c r="S193" i="14"/>
  <c r="T193" i="14"/>
  <c r="R194" i="14"/>
  <c r="S194" i="14"/>
  <c r="T194" i="14"/>
  <c r="R195" i="14"/>
  <c r="S195" i="14"/>
  <c r="T195" i="14"/>
  <c r="R196" i="14"/>
  <c r="S196" i="14"/>
  <c r="T196" i="14"/>
  <c r="R197" i="14"/>
  <c r="S197" i="14"/>
  <c r="T197" i="14"/>
  <c r="R198" i="14"/>
  <c r="S198" i="14"/>
  <c r="T198" i="14"/>
  <c r="R199" i="14"/>
  <c r="S199" i="14"/>
  <c r="T199" i="14"/>
  <c r="R200" i="14"/>
  <c r="S200" i="14"/>
  <c r="T200" i="14"/>
  <c r="R201" i="14"/>
  <c r="S201" i="14"/>
  <c r="T201" i="14"/>
  <c r="R202" i="14"/>
  <c r="S202" i="14"/>
  <c r="T202" i="14"/>
  <c r="R203" i="14"/>
  <c r="S203" i="14"/>
  <c r="T203" i="14"/>
  <c r="R204" i="14"/>
  <c r="S204" i="14"/>
  <c r="T204" i="14"/>
  <c r="R205" i="14"/>
  <c r="S205" i="14"/>
  <c r="T205" i="14"/>
  <c r="R206" i="14"/>
  <c r="S206" i="14"/>
  <c r="T206" i="14"/>
  <c r="R207" i="14"/>
  <c r="S207" i="14"/>
  <c r="T207" i="14"/>
  <c r="R208" i="14"/>
  <c r="S208" i="14"/>
  <c r="T208" i="14"/>
  <c r="R209" i="14"/>
  <c r="S209" i="14"/>
  <c r="T209" i="14"/>
  <c r="R210" i="14"/>
  <c r="S210" i="14"/>
  <c r="T210" i="14"/>
  <c r="R211" i="14"/>
  <c r="S211" i="14"/>
  <c r="T211" i="14"/>
  <c r="R212" i="14"/>
  <c r="S212" i="14"/>
  <c r="T212" i="14"/>
  <c r="R213" i="14"/>
  <c r="S213" i="14"/>
  <c r="T213" i="14"/>
  <c r="R214" i="14"/>
  <c r="S214" i="14"/>
  <c r="T214" i="14"/>
  <c r="R215" i="14"/>
  <c r="S215" i="14"/>
  <c r="T215" i="14"/>
  <c r="R216" i="14"/>
  <c r="S216" i="14"/>
  <c r="T216" i="14"/>
  <c r="R217" i="14"/>
  <c r="S217" i="14"/>
  <c r="T217" i="14"/>
  <c r="R218" i="14"/>
  <c r="S218" i="14"/>
  <c r="T218" i="14"/>
  <c r="R219" i="14"/>
  <c r="S219" i="14"/>
  <c r="T219" i="14"/>
  <c r="R220" i="14"/>
  <c r="S220" i="14"/>
  <c r="T220" i="14"/>
  <c r="R221" i="14"/>
  <c r="S221" i="14"/>
  <c r="T221" i="14"/>
  <c r="R222" i="14"/>
  <c r="S222" i="14"/>
  <c r="T222" i="14"/>
  <c r="R223" i="14"/>
  <c r="S223" i="14"/>
  <c r="T223" i="14"/>
  <c r="R224" i="14"/>
  <c r="S224" i="14"/>
  <c r="T224" i="14"/>
  <c r="R225" i="14"/>
  <c r="S225" i="14"/>
  <c r="T225" i="14"/>
  <c r="R226" i="14"/>
  <c r="S226" i="14"/>
  <c r="T226" i="14"/>
  <c r="R227" i="14"/>
  <c r="S227" i="14"/>
  <c r="T227" i="14"/>
  <c r="R228" i="14"/>
  <c r="S228" i="14"/>
  <c r="T228" i="14"/>
  <c r="R229" i="14"/>
  <c r="S229" i="14"/>
  <c r="T229" i="14"/>
  <c r="R230" i="14"/>
  <c r="S230" i="14"/>
  <c r="T230" i="14"/>
  <c r="R231" i="14"/>
  <c r="S231" i="14"/>
  <c r="T231" i="14"/>
  <c r="R232" i="14"/>
  <c r="S232" i="14"/>
  <c r="T232" i="14"/>
  <c r="R233" i="14"/>
  <c r="S233" i="14"/>
  <c r="T233" i="14"/>
  <c r="R234" i="14"/>
  <c r="S234" i="14"/>
  <c r="T234" i="14"/>
  <c r="R235" i="14"/>
  <c r="S235" i="14"/>
  <c r="T235" i="14"/>
  <c r="R236" i="14"/>
  <c r="S236" i="14"/>
  <c r="T236" i="14"/>
  <c r="R237" i="14"/>
  <c r="S237" i="14"/>
  <c r="T237" i="14"/>
  <c r="R238" i="14"/>
  <c r="S238" i="14"/>
  <c r="T238" i="14"/>
  <c r="R239" i="14"/>
  <c r="S239" i="14"/>
  <c r="T239" i="14"/>
  <c r="R240" i="14"/>
  <c r="S240" i="14"/>
  <c r="T240" i="14"/>
  <c r="R241" i="14"/>
  <c r="S241" i="14"/>
  <c r="T241" i="14"/>
  <c r="R242" i="14"/>
  <c r="S242" i="14"/>
  <c r="T242" i="14"/>
  <c r="R243" i="14"/>
  <c r="S243" i="14"/>
  <c r="T243" i="14"/>
  <c r="R244" i="14"/>
  <c r="S244" i="14"/>
  <c r="T244" i="14"/>
  <c r="R245" i="14"/>
  <c r="S245" i="14"/>
  <c r="T245" i="14"/>
  <c r="R246" i="14"/>
  <c r="S246" i="14"/>
  <c r="T246" i="14"/>
  <c r="R247" i="14"/>
  <c r="S247" i="14"/>
  <c r="T247" i="14"/>
  <c r="R248" i="14"/>
  <c r="S248" i="14"/>
  <c r="T248" i="14"/>
  <c r="R249" i="14"/>
  <c r="S249" i="14"/>
  <c r="T249" i="14"/>
  <c r="R250" i="14"/>
  <c r="S250" i="14"/>
  <c r="T250" i="14"/>
  <c r="R251" i="14"/>
  <c r="S251" i="14"/>
  <c r="T251" i="14"/>
  <c r="R252" i="14"/>
  <c r="S252" i="14"/>
  <c r="T252" i="14"/>
  <c r="R253" i="14"/>
  <c r="S253" i="14"/>
  <c r="T253" i="14"/>
  <c r="R254" i="14"/>
  <c r="S254" i="14"/>
  <c r="T254" i="14"/>
  <c r="R255" i="14"/>
  <c r="S255" i="14"/>
  <c r="T255" i="14"/>
  <c r="R256" i="14"/>
  <c r="S256" i="14"/>
  <c r="T256" i="14"/>
  <c r="R257" i="14"/>
  <c r="S257" i="14"/>
  <c r="T257" i="14"/>
  <c r="R258" i="14"/>
  <c r="S258" i="14"/>
  <c r="T258" i="14"/>
  <c r="R259" i="14"/>
  <c r="S259" i="14"/>
  <c r="T259" i="14"/>
  <c r="R260" i="14"/>
  <c r="S260" i="14"/>
  <c r="T260" i="14"/>
  <c r="R261" i="14"/>
  <c r="S261" i="14"/>
  <c r="T261" i="14"/>
  <c r="R262" i="14"/>
  <c r="S262" i="14"/>
  <c r="T262" i="14"/>
  <c r="R263" i="14"/>
  <c r="S263" i="14"/>
  <c r="T263" i="14"/>
  <c r="R264" i="14"/>
  <c r="S264" i="14"/>
  <c r="T264" i="14"/>
  <c r="R265" i="14"/>
  <c r="S265" i="14"/>
  <c r="T265" i="14"/>
  <c r="R266" i="14"/>
  <c r="S266" i="14"/>
  <c r="T266" i="14"/>
  <c r="R267" i="14"/>
  <c r="S267" i="14"/>
  <c r="T267" i="14"/>
  <c r="R268" i="14"/>
  <c r="S268" i="14"/>
  <c r="T268" i="14"/>
  <c r="R269" i="14"/>
  <c r="S269" i="14"/>
  <c r="T269" i="14"/>
  <c r="R270" i="14"/>
  <c r="S270" i="14"/>
  <c r="T270" i="14"/>
  <c r="R271" i="14"/>
  <c r="S271" i="14"/>
  <c r="T271" i="14"/>
  <c r="R272" i="14"/>
  <c r="S272" i="14"/>
  <c r="T272" i="14"/>
  <c r="R273" i="14"/>
  <c r="S273" i="14"/>
  <c r="T273" i="14"/>
  <c r="R274" i="14"/>
  <c r="S274" i="14"/>
  <c r="T274" i="14"/>
  <c r="R275" i="14"/>
  <c r="S275" i="14"/>
  <c r="T275" i="14"/>
  <c r="R276" i="14"/>
  <c r="U276" i="14"/>
  <c r="S276" i="14"/>
  <c r="T276" i="14"/>
  <c r="R277" i="14"/>
  <c r="S277" i="14"/>
  <c r="T277" i="14"/>
  <c r="R278" i="14"/>
  <c r="S278" i="14"/>
  <c r="T278" i="14"/>
  <c r="R279" i="14"/>
  <c r="S279" i="14"/>
  <c r="T279" i="14"/>
  <c r="R280" i="14"/>
  <c r="S280" i="14"/>
  <c r="T280" i="14"/>
  <c r="R281" i="14"/>
  <c r="S281" i="14"/>
  <c r="T281" i="14"/>
  <c r="R282" i="14"/>
  <c r="S282" i="14"/>
  <c r="T282" i="14"/>
  <c r="R283" i="14"/>
  <c r="S283" i="14"/>
  <c r="T283" i="14"/>
  <c r="R284" i="14"/>
  <c r="U284" i="14"/>
  <c r="S284" i="14"/>
  <c r="T284" i="14"/>
  <c r="R285" i="14"/>
  <c r="S285" i="14"/>
  <c r="T285" i="14"/>
  <c r="R286" i="14"/>
  <c r="S286" i="14"/>
  <c r="T286" i="14"/>
  <c r="R287" i="14"/>
  <c r="S287" i="14"/>
  <c r="T287" i="14"/>
  <c r="R288" i="14"/>
  <c r="S288" i="14"/>
  <c r="T288" i="14"/>
  <c r="R289" i="14"/>
  <c r="S289" i="14"/>
  <c r="T289" i="14"/>
  <c r="R290" i="14"/>
  <c r="S290" i="14"/>
  <c r="T290" i="14"/>
  <c r="R291" i="14"/>
  <c r="S291" i="14"/>
  <c r="T291" i="14"/>
  <c r="R292" i="14"/>
  <c r="S292" i="14"/>
  <c r="T292" i="14"/>
  <c r="R293" i="14"/>
  <c r="S293" i="14"/>
  <c r="T293" i="14"/>
  <c r="R294" i="14"/>
  <c r="S294" i="14"/>
  <c r="T294" i="14"/>
  <c r="R295" i="14"/>
  <c r="S295" i="14"/>
  <c r="T295" i="14"/>
  <c r="R296" i="14"/>
  <c r="S296" i="14"/>
  <c r="T296" i="14"/>
  <c r="R297" i="14"/>
  <c r="S297" i="14"/>
  <c r="T297" i="14"/>
  <c r="R298" i="14"/>
  <c r="S298" i="14"/>
  <c r="T298" i="14"/>
  <c r="R299" i="14"/>
  <c r="S299" i="14"/>
  <c r="T299" i="14"/>
  <c r="R300" i="14"/>
  <c r="U300" i="14"/>
  <c r="S300" i="14"/>
  <c r="T300" i="14"/>
  <c r="R301" i="14"/>
  <c r="S301" i="14"/>
  <c r="T301" i="14"/>
  <c r="R302" i="14"/>
  <c r="S302" i="14"/>
  <c r="T302" i="14"/>
  <c r="R303" i="14"/>
  <c r="S303" i="14"/>
  <c r="T303" i="14"/>
  <c r="R304" i="14"/>
  <c r="S304" i="14"/>
  <c r="T304" i="14"/>
  <c r="R305" i="14"/>
  <c r="S305" i="14"/>
  <c r="T305" i="14"/>
  <c r="R306" i="14"/>
  <c r="S306" i="14"/>
  <c r="T306" i="14"/>
  <c r="R307" i="14"/>
  <c r="S307" i="14"/>
  <c r="T307" i="14"/>
  <c r="R308" i="14"/>
  <c r="S308" i="14"/>
  <c r="T308" i="14"/>
  <c r="R309" i="14"/>
  <c r="S309" i="14"/>
  <c r="T309" i="14"/>
  <c r="R310" i="14"/>
  <c r="S310" i="14"/>
  <c r="T310" i="14"/>
  <c r="R311" i="14"/>
  <c r="S311" i="14"/>
  <c r="T311" i="14"/>
  <c r="R312" i="14"/>
  <c r="S312" i="14"/>
  <c r="T312" i="14"/>
  <c r="R313" i="14"/>
  <c r="S313" i="14"/>
  <c r="T313" i="14"/>
  <c r="R314" i="14"/>
  <c r="S314" i="14"/>
  <c r="T314" i="14"/>
  <c r="R315" i="14"/>
  <c r="S315" i="14"/>
  <c r="T315" i="14"/>
  <c r="R316" i="14"/>
  <c r="S316" i="14"/>
  <c r="T316" i="14"/>
  <c r="R317" i="14"/>
  <c r="S317" i="14"/>
  <c r="T317" i="14"/>
  <c r="R318" i="14"/>
  <c r="S318" i="14"/>
  <c r="T318" i="14"/>
  <c r="U318" i="14"/>
  <c r="R319" i="14"/>
  <c r="S319" i="14"/>
  <c r="T319" i="14"/>
  <c r="R320" i="14"/>
  <c r="S320" i="14"/>
  <c r="T320" i="14"/>
  <c r="R321" i="14"/>
  <c r="S321" i="14"/>
  <c r="T321" i="14"/>
  <c r="R322" i="14"/>
  <c r="S322" i="14"/>
  <c r="T322" i="14"/>
  <c r="R323" i="14"/>
  <c r="S323" i="14"/>
  <c r="T323" i="14"/>
  <c r="R324" i="14"/>
  <c r="U324" i="14"/>
  <c r="S324" i="14"/>
  <c r="T324" i="14"/>
  <c r="R325" i="14"/>
  <c r="S325" i="14"/>
  <c r="T325" i="14"/>
  <c r="R326" i="14"/>
  <c r="S326" i="14"/>
  <c r="T326" i="14"/>
  <c r="R327" i="14"/>
  <c r="S327" i="14"/>
  <c r="T327" i="14"/>
  <c r="R328" i="14"/>
  <c r="S328" i="14"/>
  <c r="T328" i="14"/>
  <c r="R329" i="14"/>
  <c r="S329" i="14"/>
  <c r="T329" i="14"/>
  <c r="R330" i="14"/>
  <c r="S330" i="14"/>
  <c r="T330" i="14"/>
  <c r="R331" i="14"/>
  <c r="S331" i="14"/>
  <c r="T331" i="14"/>
  <c r="R332" i="14"/>
  <c r="S332" i="14"/>
  <c r="T332" i="14"/>
  <c r="R333" i="14"/>
  <c r="S333" i="14"/>
  <c r="T333" i="14"/>
  <c r="R334" i="14"/>
  <c r="S334" i="14"/>
  <c r="T334" i="14"/>
  <c r="R335" i="14"/>
  <c r="S335" i="14"/>
  <c r="T335" i="14"/>
  <c r="R336" i="14"/>
  <c r="S336" i="14"/>
  <c r="T336" i="14"/>
  <c r="R337" i="14"/>
  <c r="S337" i="14"/>
  <c r="T337" i="14"/>
  <c r="R338" i="14"/>
  <c r="U338" i="14"/>
  <c r="S338" i="14"/>
  <c r="T338" i="14"/>
  <c r="R339" i="14"/>
  <c r="S339" i="14"/>
  <c r="T339" i="14"/>
  <c r="R340" i="14"/>
  <c r="S340" i="14"/>
  <c r="T340" i="14"/>
  <c r="R341" i="14"/>
  <c r="S341" i="14"/>
  <c r="T341" i="14"/>
  <c r="R342" i="14"/>
  <c r="S342" i="14"/>
  <c r="T342" i="14"/>
  <c r="R343" i="14"/>
  <c r="S343" i="14"/>
  <c r="T343" i="14"/>
  <c r="R344" i="14"/>
  <c r="S344" i="14"/>
  <c r="T344" i="14"/>
  <c r="R345" i="14"/>
  <c r="S345" i="14"/>
  <c r="T345" i="14"/>
  <c r="R346" i="14"/>
  <c r="S346" i="14"/>
  <c r="T346" i="14"/>
  <c r="R347" i="14"/>
  <c r="S347" i="14"/>
  <c r="T347" i="14"/>
  <c r="R348" i="14"/>
  <c r="S348" i="14"/>
  <c r="T348" i="14"/>
  <c r="R349" i="14"/>
  <c r="S349" i="14"/>
  <c r="T349" i="14"/>
  <c r="R350" i="14"/>
  <c r="S350" i="14"/>
  <c r="T350" i="14"/>
  <c r="R351" i="14"/>
  <c r="S351" i="14"/>
  <c r="T351" i="14"/>
  <c r="R352" i="14"/>
  <c r="S352" i="14"/>
  <c r="T352" i="14"/>
  <c r="R353" i="14"/>
  <c r="S353" i="14"/>
  <c r="T353" i="14"/>
  <c r="R354" i="14"/>
  <c r="S354" i="14"/>
  <c r="T354" i="14"/>
  <c r="R355" i="14"/>
  <c r="S355" i="14"/>
  <c r="T355" i="14"/>
  <c r="R356" i="14"/>
  <c r="U356" i="14"/>
  <c r="S356" i="14"/>
  <c r="T356" i="14"/>
  <c r="R357" i="14"/>
  <c r="S357" i="14"/>
  <c r="T357" i="14"/>
  <c r="R358" i="14"/>
  <c r="S358" i="14"/>
  <c r="T358" i="14"/>
  <c r="R359" i="14"/>
  <c r="S359" i="14"/>
  <c r="T359" i="14"/>
  <c r="R360" i="14"/>
  <c r="S360" i="14"/>
  <c r="T360" i="14"/>
  <c r="R361" i="14"/>
  <c r="S361" i="14"/>
  <c r="T361" i="14"/>
  <c r="R362" i="14"/>
  <c r="S362" i="14"/>
  <c r="T362" i="14"/>
  <c r="R363" i="14"/>
  <c r="S363" i="14"/>
  <c r="T363" i="14"/>
  <c r="R364" i="14"/>
  <c r="S364" i="14"/>
  <c r="T364" i="14"/>
  <c r="R365" i="14"/>
  <c r="S365" i="14"/>
  <c r="T365" i="14"/>
  <c r="R366" i="14"/>
  <c r="S366" i="14"/>
  <c r="T366" i="14"/>
  <c r="R367" i="14"/>
  <c r="S367" i="14"/>
  <c r="T367" i="14"/>
  <c r="R368" i="14"/>
  <c r="S368" i="14"/>
  <c r="T368" i="14"/>
  <c r="R369" i="14"/>
  <c r="S369" i="14"/>
  <c r="T369" i="14"/>
  <c r="R370" i="14"/>
  <c r="S370" i="14"/>
  <c r="T370" i="14"/>
  <c r="R371" i="14"/>
  <c r="S371" i="14"/>
  <c r="T371" i="14"/>
  <c r="R372" i="14"/>
  <c r="S372" i="14"/>
  <c r="T372" i="14"/>
  <c r="R373" i="14"/>
  <c r="S373" i="14"/>
  <c r="T373" i="14"/>
  <c r="R374" i="14"/>
  <c r="S374" i="14"/>
  <c r="T374" i="14"/>
  <c r="R375" i="14"/>
  <c r="S375" i="14"/>
  <c r="T375" i="14"/>
  <c r="R376" i="14"/>
  <c r="S376" i="14"/>
  <c r="T376" i="14"/>
  <c r="R377" i="14"/>
  <c r="S377" i="14"/>
  <c r="T377" i="14"/>
  <c r="R378" i="14"/>
  <c r="S378" i="14"/>
  <c r="T378" i="14"/>
  <c r="R379" i="14"/>
  <c r="S379" i="14"/>
  <c r="T379" i="14"/>
  <c r="R380" i="14"/>
  <c r="S380" i="14"/>
  <c r="T380" i="14"/>
  <c r="R381" i="14"/>
  <c r="S381" i="14"/>
  <c r="T381" i="14"/>
  <c r="R382" i="14"/>
  <c r="S382" i="14"/>
  <c r="T382" i="14"/>
  <c r="R383" i="14"/>
  <c r="S383" i="14"/>
  <c r="T383" i="14"/>
  <c r="R384" i="14"/>
  <c r="S384" i="14"/>
  <c r="T384" i="14"/>
  <c r="R385" i="14"/>
  <c r="S385" i="14"/>
  <c r="T385" i="14"/>
  <c r="R386" i="14"/>
  <c r="S386" i="14"/>
  <c r="T386" i="14"/>
  <c r="R387" i="14"/>
  <c r="S387" i="14"/>
  <c r="T387" i="14"/>
  <c r="R388" i="14"/>
  <c r="S388" i="14"/>
  <c r="T388" i="14"/>
  <c r="R389" i="14"/>
  <c r="S389" i="14"/>
  <c r="T389" i="14"/>
  <c r="R390" i="14"/>
  <c r="S390" i="14"/>
  <c r="T390" i="14"/>
  <c r="R391" i="14"/>
  <c r="S391" i="14"/>
  <c r="T391" i="14"/>
  <c r="R392" i="14"/>
  <c r="S392" i="14"/>
  <c r="T392" i="14"/>
  <c r="R393" i="14"/>
  <c r="S393" i="14"/>
  <c r="T393" i="14"/>
  <c r="R394" i="14"/>
  <c r="S394" i="14"/>
  <c r="T394" i="14"/>
  <c r="R395" i="14"/>
  <c r="S395" i="14"/>
  <c r="T395" i="14"/>
  <c r="R396" i="14"/>
  <c r="S396" i="14"/>
  <c r="T396" i="14"/>
  <c r="R397" i="14"/>
  <c r="S397" i="14"/>
  <c r="T397" i="14"/>
  <c r="R398" i="14"/>
  <c r="S398" i="14"/>
  <c r="T398" i="14"/>
  <c r="R399" i="14"/>
  <c r="S399" i="14"/>
  <c r="T399" i="14"/>
  <c r="R400" i="14"/>
  <c r="S400" i="14"/>
  <c r="T400" i="14"/>
  <c r="R401" i="14"/>
  <c r="S401" i="14"/>
  <c r="T401" i="14"/>
  <c r="R402" i="14"/>
  <c r="S402" i="14"/>
  <c r="T402" i="14"/>
  <c r="R403" i="14"/>
  <c r="S403" i="14"/>
  <c r="T403" i="14"/>
  <c r="R404" i="14"/>
  <c r="S404" i="14"/>
  <c r="T404" i="14"/>
  <c r="R405" i="14"/>
  <c r="S405" i="14"/>
  <c r="T405" i="14"/>
  <c r="R406" i="14"/>
  <c r="S406" i="14"/>
  <c r="T406" i="14"/>
  <c r="R407" i="14"/>
  <c r="S407" i="14"/>
  <c r="T407" i="14"/>
  <c r="R408" i="14"/>
  <c r="S408" i="14"/>
  <c r="T408" i="14"/>
  <c r="R409" i="14"/>
  <c r="S409" i="14"/>
  <c r="T409" i="14"/>
  <c r="R410" i="14"/>
  <c r="S410" i="14"/>
  <c r="T410" i="14"/>
  <c r="R411" i="14"/>
  <c r="S411" i="14"/>
  <c r="T411" i="14"/>
  <c r="R412" i="14"/>
  <c r="S412" i="14"/>
  <c r="T412" i="14"/>
  <c r="R413" i="14"/>
  <c r="S413" i="14"/>
  <c r="T413" i="14"/>
  <c r="R414" i="14"/>
  <c r="S414" i="14"/>
  <c r="T414" i="14"/>
  <c r="R415" i="14"/>
  <c r="S415" i="14"/>
  <c r="T415" i="14"/>
  <c r="R416" i="14"/>
  <c r="S416" i="14"/>
  <c r="T416" i="14"/>
  <c r="R417" i="14"/>
  <c r="S417" i="14"/>
  <c r="T417" i="14"/>
  <c r="R418" i="14"/>
  <c r="S418" i="14"/>
  <c r="T418" i="14"/>
  <c r="R419" i="14"/>
  <c r="S419" i="14"/>
  <c r="T419" i="14"/>
  <c r="R420" i="14"/>
  <c r="S420" i="14"/>
  <c r="T420" i="14"/>
  <c r="R421" i="14"/>
  <c r="S421" i="14"/>
  <c r="T421" i="14"/>
  <c r="R422" i="14"/>
  <c r="S422" i="14"/>
  <c r="T422" i="14"/>
  <c r="R423" i="14"/>
  <c r="S423" i="14"/>
  <c r="T423" i="14"/>
  <c r="R424" i="14"/>
  <c r="S424" i="14"/>
  <c r="T424" i="14"/>
  <c r="R425" i="14"/>
  <c r="S425" i="14"/>
  <c r="T425" i="14"/>
  <c r="R426" i="14"/>
  <c r="S426" i="14"/>
  <c r="T426" i="14"/>
  <c r="R427" i="14"/>
  <c r="S427" i="14"/>
  <c r="T427" i="14"/>
  <c r="R428" i="14"/>
  <c r="S428" i="14"/>
  <c r="T428" i="14"/>
  <c r="R429" i="14"/>
  <c r="S429" i="14"/>
  <c r="T429" i="14"/>
  <c r="R430" i="14"/>
  <c r="S430" i="14"/>
  <c r="T430" i="14"/>
  <c r="R431" i="14"/>
  <c r="S431" i="14"/>
  <c r="T431" i="14"/>
  <c r="R432" i="14"/>
  <c r="S432" i="14"/>
  <c r="T432" i="14"/>
  <c r="R433" i="14"/>
  <c r="S433" i="14"/>
  <c r="T433" i="14"/>
  <c r="R434" i="14"/>
  <c r="S434" i="14"/>
  <c r="T434" i="14"/>
  <c r="R435" i="14"/>
  <c r="S435" i="14"/>
  <c r="T435" i="14"/>
  <c r="R436" i="14"/>
  <c r="S436" i="14"/>
  <c r="T436" i="14"/>
  <c r="R437" i="14"/>
  <c r="S437" i="14"/>
  <c r="T437" i="14"/>
  <c r="R438" i="14"/>
  <c r="S438" i="14"/>
  <c r="T438" i="14"/>
  <c r="R439" i="14"/>
  <c r="S439" i="14"/>
  <c r="T439" i="14"/>
  <c r="R440" i="14"/>
  <c r="S440" i="14"/>
  <c r="T440" i="14"/>
  <c r="R441" i="14"/>
  <c r="S441" i="14"/>
  <c r="T441" i="14"/>
  <c r="R442" i="14"/>
  <c r="S442" i="14"/>
  <c r="T442" i="14"/>
  <c r="R443" i="14"/>
  <c r="S443" i="14"/>
  <c r="T443" i="14"/>
  <c r="R444" i="14"/>
  <c r="S444" i="14"/>
  <c r="T444" i="14"/>
  <c r="R445" i="14"/>
  <c r="S445" i="14"/>
  <c r="T445" i="14"/>
  <c r="R446" i="14"/>
  <c r="S446" i="14"/>
  <c r="T446" i="14"/>
  <c r="R447" i="14"/>
  <c r="S447" i="14"/>
  <c r="T447" i="14"/>
  <c r="R448" i="14"/>
  <c r="S448" i="14"/>
  <c r="T448" i="14"/>
  <c r="R449" i="14"/>
  <c r="S449" i="14"/>
  <c r="T449" i="14"/>
  <c r="R450" i="14"/>
  <c r="S450" i="14"/>
  <c r="T450" i="14"/>
  <c r="R451" i="14"/>
  <c r="S451" i="14"/>
  <c r="T451" i="14"/>
  <c r="R452" i="14"/>
  <c r="S452" i="14"/>
  <c r="T452" i="14"/>
  <c r="R453" i="14"/>
  <c r="S453" i="14"/>
  <c r="U453" i="14"/>
  <c r="T453" i="14"/>
  <c r="R454" i="14"/>
  <c r="S454" i="14"/>
  <c r="T454" i="14"/>
  <c r="R455" i="14"/>
  <c r="S455" i="14"/>
  <c r="T455" i="14"/>
  <c r="R456" i="14"/>
  <c r="S456" i="14"/>
  <c r="T456" i="14"/>
  <c r="R457" i="14"/>
  <c r="S457" i="14"/>
  <c r="T457" i="14"/>
  <c r="R458" i="14"/>
  <c r="S458" i="14"/>
  <c r="T458" i="14"/>
  <c r="R459" i="14"/>
  <c r="S459" i="14"/>
  <c r="T459" i="14"/>
  <c r="R460" i="14"/>
  <c r="S460" i="14"/>
  <c r="T460" i="14"/>
  <c r="R461" i="14"/>
  <c r="S461" i="14"/>
  <c r="T461" i="14"/>
  <c r="R462" i="14"/>
  <c r="S462" i="14"/>
  <c r="T462" i="14"/>
  <c r="T12" i="14"/>
  <c r="S12" i="14"/>
  <c r="R12" i="14"/>
  <c r="U16" i="13"/>
  <c r="U24" i="13"/>
  <c r="U32" i="13"/>
  <c r="U40" i="13"/>
  <c r="U48" i="13"/>
  <c r="U56" i="13"/>
  <c r="U64" i="13"/>
  <c r="U72" i="13"/>
  <c r="U96" i="13"/>
  <c r="U112" i="13"/>
  <c r="U120" i="13"/>
  <c r="U128" i="13"/>
  <c r="U136" i="13"/>
  <c r="U144" i="13"/>
  <c r="U168" i="13"/>
  <c r="U192" i="13"/>
  <c r="U200" i="13"/>
  <c r="U208" i="13"/>
  <c r="U216" i="13"/>
  <c r="U224" i="13"/>
  <c r="U232" i="13"/>
  <c r="U240" i="13"/>
  <c r="U248" i="13"/>
  <c r="U256" i="13"/>
  <c r="U264" i="13"/>
  <c r="U272" i="13"/>
  <c r="U280" i="13"/>
  <c r="U288" i="13"/>
  <c r="U296" i="13"/>
  <c r="U304" i="13"/>
  <c r="U312" i="13"/>
  <c r="U320" i="13"/>
  <c r="U328" i="13"/>
  <c r="U344" i="13"/>
  <c r="U352" i="13"/>
  <c r="U360" i="13"/>
  <c r="U368" i="13"/>
  <c r="U407" i="14"/>
  <c r="U271" i="14"/>
  <c r="U263" i="14"/>
  <c r="U255" i="14"/>
  <c r="U247" i="14"/>
  <c r="U239" i="14"/>
  <c r="U215" i="14"/>
  <c r="U191" i="14"/>
  <c r="U183" i="14"/>
  <c r="U175" i="14"/>
  <c r="U167" i="14"/>
  <c r="U231" i="14"/>
  <c r="U385" i="13"/>
  <c r="U393" i="13"/>
  <c r="U401" i="13"/>
  <c r="U409" i="13"/>
  <c r="U417" i="13"/>
  <c r="U425" i="13"/>
  <c r="U433" i="13"/>
  <c r="U441" i="13"/>
  <c r="U449" i="13"/>
  <c r="U457" i="13"/>
  <c r="U31" i="13"/>
  <c r="U39" i="13"/>
  <c r="U47" i="13"/>
  <c r="U63" i="13"/>
  <c r="U71" i="13"/>
  <c r="U79" i="13"/>
  <c r="U95" i="13"/>
  <c r="U103" i="13"/>
  <c r="U127" i="13"/>
  <c r="U143" i="13"/>
  <c r="U151" i="13"/>
  <c r="U199" i="13"/>
  <c r="U207" i="13"/>
  <c r="U223" i="13"/>
  <c r="U231" i="13"/>
  <c r="U239" i="13"/>
  <c r="U255" i="13"/>
  <c r="U263" i="13"/>
  <c r="U279" i="13"/>
  <c r="U287" i="13"/>
  <c r="U295" i="13"/>
  <c r="U303" i="13"/>
  <c r="U311" i="13"/>
  <c r="U319" i="13"/>
  <c r="U327" i="13"/>
  <c r="U335" i="13"/>
  <c r="U343" i="13"/>
  <c r="U351" i="13"/>
  <c r="U295" i="14"/>
  <c r="U199" i="14"/>
  <c r="U368" i="14"/>
  <c r="U451" i="14"/>
  <c r="U446" i="14"/>
  <c r="U438" i="14"/>
  <c r="U430" i="14"/>
  <c r="U374" i="14"/>
  <c r="U336" i="14"/>
  <c r="U16" i="12"/>
  <c r="U24" i="12"/>
  <c r="U40" i="12"/>
  <c r="U48" i="12"/>
  <c r="U56" i="12"/>
  <c r="U64" i="12"/>
  <c r="U72" i="12"/>
  <c r="U80" i="12"/>
  <c r="U88" i="12"/>
  <c r="U96" i="12"/>
  <c r="U104" i="12"/>
  <c r="U112" i="12"/>
  <c r="U120" i="12"/>
  <c r="U128" i="12"/>
  <c r="U136" i="12"/>
  <c r="U144" i="12"/>
  <c r="U152" i="12"/>
  <c r="U160" i="12"/>
  <c r="U168" i="12"/>
  <c r="U176" i="12"/>
  <c r="U184" i="12"/>
  <c r="U192" i="12"/>
  <c r="U200" i="12"/>
  <c r="U208" i="12"/>
  <c r="U216" i="12"/>
  <c r="U224" i="12"/>
  <c r="U232" i="12"/>
  <c r="U240" i="12"/>
  <c r="U248" i="12"/>
  <c r="U256" i="12"/>
  <c r="U264" i="12"/>
  <c r="U272" i="12"/>
  <c r="U280" i="12"/>
  <c r="U288" i="12"/>
  <c r="U296" i="12"/>
  <c r="U320" i="12"/>
  <c r="U328" i="12"/>
  <c r="U336" i="12"/>
  <c r="U344" i="12"/>
  <c r="U403" i="12"/>
  <c r="U411" i="12"/>
  <c r="U419" i="12"/>
  <c r="U427" i="12"/>
  <c r="U382" i="12"/>
  <c r="U390" i="12"/>
  <c r="U398" i="12"/>
  <c r="U406" i="12"/>
  <c r="U414" i="12"/>
  <c r="U422" i="12"/>
  <c r="U430" i="12"/>
  <c r="U438" i="12"/>
  <c r="U446" i="12"/>
  <c r="U454" i="12"/>
  <c r="U462" i="12"/>
  <c r="U86" i="12"/>
  <c r="U94" i="12"/>
  <c r="U102" i="12"/>
  <c r="U110" i="12"/>
  <c r="U118" i="12"/>
  <c r="U126" i="12"/>
  <c r="U134" i="12"/>
  <c r="U142" i="12"/>
  <c r="U150" i="12"/>
  <c r="U158" i="12"/>
  <c r="U166" i="12"/>
  <c r="U174" i="12"/>
  <c r="U182" i="12"/>
  <c r="U190" i="12"/>
  <c r="U198" i="12"/>
  <c r="U206" i="12"/>
  <c r="U214" i="12"/>
  <c r="U222" i="12"/>
  <c r="U326" i="12"/>
  <c r="U334" i="12"/>
  <c r="U55" i="13"/>
  <c r="U87" i="13"/>
  <c r="U119" i="13"/>
  <c r="U159" i="13"/>
  <c r="U271" i="13"/>
  <c r="U326" i="14"/>
  <c r="U421" i="14"/>
  <c r="U355" i="14"/>
  <c r="U339" i="14"/>
  <c r="U320" i="14"/>
  <c r="U288" i="14"/>
  <c r="U272" i="14"/>
  <c r="U264" i="14"/>
  <c r="U259" i="14"/>
  <c r="U256" i="14"/>
  <c r="U251" i="14"/>
  <c r="U248" i="14"/>
  <c r="U243" i="14"/>
  <c r="U240" i="14"/>
  <c r="U235" i="14"/>
  <c r="U232" i="14"/>
  <c r="U227" i="14"/>
  <c r="U224" i="14"/>
  <c r="U219" i="14"/>
  <c r="U216" i="14"/>
  <c r="U211" i="14"/>
  <c r="U208" i="14"/>
  <c r="U203" i="14"/>
  <c r="U200" i="14"/>
  <c r="U195" i="14"/>
  <c r="U192" i="14"/>
  <c r="U187" i="14"/>
  <c r="U184" i="14"/>
  <c r="U179" i="14"/>
  <c r="U176" i="14"/>
  <c r="U171" i="14"/>
  <c r="U378" i="14"/>
  <c r="U360" i="14"/>
  <c r="U352" i="14"/>
  <c r="U344" i="14"/>
  <c r="U337" i="14"/>
  <c r="U321" i="14"/>
  <c r="U370" i="14"/>
  <c r="U361" i="14"/>
  <c r="U384" i="14"/>
  <c r="U358" i="14"/>
  <c r="U342" i="14"/>
  <c r="U382" i="14"/>
  <c r="U362" i="14"/>
  <c r="U329" i="14"/>
  <c r="U390" i="14"/>
  <c r="U385" i="14"/>
  <c r="U351" i="14"/>
  <c r="U348" i="14"/>
  <c r="U319" i="14"/>
  <c r="U311" i="14"/>
  <c r="U223" i="14"/>
  <c r="U207" i="14"/>
  <c r="U377" i="14"/>
  <c r="U364" i="14"/>
  <c r="U354" i="14"/>
  <c r="U302" i="14"/>
  <c r="U278" i="14"/>
  <c r="U408" i="14"/>
  <c r="U392" i="14"/>
  <c r="U387" i="14"/>
  <c r="U369" i="14"/>
  <c r="U366" i="14"/>
  <c r="U346" i="14"/>
  <c r="U328" i="14"/>
  <c r="U323" i="14"/>
  <c r="U310" i="14"/>
  <c r="U286" i="14"/>
  <c r="U455" i="14"/>
  <c r="U450" i="14"/>
  <c r="U442" i="14"/>
  <c r="U434" i="14"/>
  <c r="U418" i="14"/>
  <c r="U376" i="14"/>
  <c r="U371" i="14"/>
  <c r="U353" i="14"/>
  <c r="U350" i="14"/>
  <c r="U330" i="14"/>
  <c r="U274" i="14"/>
  <c r="U160" i="14"/>
  <c r="U152" i="14"/>
  <c r="U144" i="14"/>
  <c r="U136" i="14"/>
  <c r="U128" i="14"/>
  <c r="U120" i="14"/>
  <c r="U112" i="14"/>
  <c r="U104" i="14"/>
  <c r="U439" i="14"/>
  <c r="U423" i="14"/>
  <c r="U388" i="14"/>
  <c r="U386" i="14"/>
  <c r="U345" i="14"/>
  <c r="U340" i="14"/>
  <c r="U332" i="14"/>
  <c r="U322" i="14"/>
  <c r="U301" i="14"/>
  <c r="U285" i="14"/>
  <c r="U334" i="14"/>
  <c r="U308" i="14"/>
  <c r="U411" i="14"/>
  <c r="U380" i="14"/>
  <c r="U372" i="14"/>
  <c r="U316" i="14"/>
  <c r="U292" i="14"/>
  <c r="U457" i="14"/>
  <c r="U402" i="14"/>
  <c r="U399" i="14"/>
  <c r="U389" i="14"/>
  <c r="U373" i="14"/>
  <c r="U357" i="14"/>
  <c r="U341" i="14"/>
  <c r="U325" i="14"/>
  <c r="U303" i="14"/>
  <c r="U290" i="14"/>
  <c r="U225" i="14"/>
  <c r="U217" i="14"/>
  <c r="U209" i="14"/>
  <c r="U201" i="14"/>
  <c r="U193" i="14"/>
  <c r="U185" i="14"/>
  <c r="U177" i="14"/>
  <c r="U169" i="14"/>
  <c r="U462" i="14"/>
  <c r="U409" i="14"/>
  <c r="U391" i="14"/>
  <c r="U375" i="14"/>
  <c r="U359" i="14"/>
  <c r="U343" i="14"/>
  <c r="U327" i="14"/>
  <c r="U280" i="14"/>
  <c r="U168" i="14"/>
  <c r="U456" i="14"/>
  <c r="U443" i="14"/>
  <c r="U437" i="14"/>
  <c r="U419" i="14"/>
  <c r="U414" i="14"/>
  <c r="U393" i="14"/>
  <c r="U379" i="14"/>
  <c r="U363" i="14"/>
  <c r="U347" i="14"/>
  <c r="U331" i="14"/>
  <c r="U287" i="14"/>
  <c r="U282" i="14"/>
  <c r="U440" i="14"/>
  <c r="U424" i="14"/>
  <c r="U406" i="14"/>
  <c r="U398" i="14"/>
  <c r="U381" i="14"/>
  <c r="U365" i="14"/>
  <c r="U349" i="14"/>
  <c r="U333" i="14"/>
  <c r="U317" i="14"/>
  <c r="U304" i="14"/>
  <c r="U294" i="14"/>
  <c r="U229" i="14"/>
  <c r="U221" i="14"/>
  <c r="U213" i="14"/>
  <c r="U205" i="14"/>
  <c r="U197" i="14"/>
  <c r="U189" i="14"/>
  <c r="U181" i="14"/>
  <c r="U173" i="14"/>
  <c r="U405" i="14"/>
  <c r="U383" i="14"/>
  <c r="U367" i="14"/>
  <c r="U335" i="14"/>
  <c r="U314" i="14"/>
  <c r="U306" i="14"/>
  <c r="U289" i="14"/>
  <c r="U279" i="14"/>
  <c r="U447" i="14"/>
  <c r="U431" i="14"/>
  <c r="U296" i="14"/>
  <c r="U268" i="14"/>
  <c r="U260" i="14"/>
  <c r="U252" i="14"/>
  <c r="U244" i="14"/>
  <c r="U236" i="14"/>
  <c r="U228" i="14"/>
  <c r="U220" i="14"/>
  <c r="U212" i="14"/>
  <c r="U204" i="14"/>
  <c r="U196" i="14"/>
  <c r="U188" i="14"/>
  <c r="U180" i="14"/>
  <c r="U172" i="14"/>
  <c r="U461" i="12"/>
  <c r="U32" i="12"/>
  <c r="U304" i="12"/>
  <c r="U312" i="12"/>
  <c r="U352" i="12"/>
  <c r="U360" i="12"/>
  <c r="U368" i="12"/>
  <c r="U387" i="12"/>
  <c r="U435" i="12"/>
  <c r="U443" i="12"/>
  <c r="U30" i="12"/>
  <c r="U230" i="12"/>
  <c r="U376" i="12"/>
  <c r="U379" i="12"/>
  <c r="U395" i="12"/>
  <c r="U451" i="12"/>
  <c r="U238" i="12"/>
  <c r="U246" i="12"/>
  <c r="U254" i="12"/>
  <c r="U262" i="12"/>
  <c r="U270" i="12"/>
  <c r="U278" i="12"/>
  <c r="U286" i="12"/>
  <c r="U294" i="12"/>
  <c r="U381" i="12"/>
  <c r="U389" i="12"/>
  <c r="U38" i="12"/>
  <c r="U46" i="12"/>
  <c r="U54" i="12"/>
  <c r="U342" i="12"/>
  <c r="U348" i="12"/>
  <c r="U397" i="12"/>
  <c r="U405" i="12"/>
  <c r="U413" i="12"/>
  <c r="U421" i="12"/>
  <c r="U429" i="12"/>
  <c r="U437" i="12"/>
  <c r="U445" i="12"/>
  <c r="U453" i="12"/>
  <c r="U459" i="12"/>
  <c r="U80" i="13"/>
  <c r="U88" i="13"/>
  <c r="U104" i="13"/>
  <c r="U152" i="13"/>
  <c r="U160" i="13"/>
  <c r="U176" i="13"/>
  <c r="U184" i="13"/>
  <c r="U336" i="13"/>
  <c r="U111" i="13"/>
  <c r="U135" i="13"/>
  <c r="U183" i="13"/>
  <c r="U191" i="13"/>
  <c r="U247" i="13"/>
  <c r="U359" i="13"/>
  <c r="U376" i="13"/>
  <c r="U375" i="13"/>
  <c r="U265" i="14"/>
  <c r="U257" i="14"/>
  <c r="U238" i="14"/>
  <c r="U233" i="14"/>
  <c r="U222" i="14"/>
  <c r="U198" i="14"/>
  <c r="U182" i="14"/>
  <c r="U174" i="14"/>
  <c r="U161" i="14"/>
  <c r="U153" i="14"/>
  <c r="U129" i="14"/>
  <c r="U121" i="14"/>
  <c r="U105" i="14"/>
  <c r="U435" i="14"/>
  <c r="U427" i="14"/>
  <c r="U298" i="14"/>
  <c r="U262" i="14"/>
  <c r="U249" i="14"/>
  <c r="U230" i="14"/>
  <c r="U206" i="14"/>
  <c r="U190" i="14"/>
  <c r="U137" i="14"/>
  <c r="U305" i="14"/>
  <c r="U273" i="14"/>
  <c r="U246" i="14"/>
  <c r="U166" i="14"/>
  <c r="U145" i="14"/>
  <c r="U403" i="14"/>
  <c r="U395" i="14"/>
  <c r="U312" i="14"/>
  <c r="U425" i="14"/>
  <c r="U270" i="14"/>
  <c r="U254" i="14"/>
  <c r="U241" i="14"/>
  <c r="U214" i="14"/>
  <c r="U113" i="14"/>
  <c r="U459" i="14"/>
  <c r="U441" i="14"/>
  <c r="U415" i="14"/>
  <c r="U410" i="14"/>
  <c r="U461" i="14"/>
  <c r="U452" i="14"/>
  <c r="U449" i="14"/>
  <c r="U444" i="14"/>
  <c r="U432" i="14"/>
  <c r="U429" i="14"/>
  <c r="U420" i="14"/>
  <c r="U417" i="14"/>
  <c r="U412" i="14"/>
  <c r="U400" i="14"/>
  <c r="U397" i="14"/>
  <c r="U307" i="14"/>
  <c r="U291" i="14"/>
  <c r="U275" i="14"/>
  <c r="U454" i="14"/>
  <c r="U422" i="14"/>
  <c r="U309" i="14"/>
  <c r="U293" i="14"/>
  <c r="U277" i="14"/>
  <c r="U267" i="14"/>
  <c r="U458" i="14"/>
  <c r="U426" i="14"/>
  <c r="U394" i="14"/>
  <c r="U313" i="14"/>
  <c r="U297" i="14"/>
  <c r="U281" i="14"/>
  <c r="U269" i="14"/>
  <c r="U266" i="14"/>
  <c r="U261" i="14"/>
  <c r="U258" i="14"/>
  <c r="U253" i="14"/>
  <c r="U250" i="14"/>
  <c r="U245" i="14"/>
  <c r="U242" i="14"/>
  <c r="U237" i="14"/>
  <c r="U234" i="14"/>
  <c r="U226" i="14"/>
  <c r="U218" i="14"/>
  <c r="U210" i="14"/>
  <c r="U202" i="14"/>
  <c r="U194" i="14"/>
  <c r="U186" i="14"/>
  <c r="U178" i="14"/>
  <c r="U170" i="14"/>
  <c r="U460" i="14"/>
  <c r="U448" i="14"/>
  <c r="U445" i="14"/>
  <c r="U436" i="14"/>
  <c r="U433" i="14"/>
  <c r="U428" i="14"/>
  <c r="U416" i="14"/>
  <c r="U413" i="14"/>
  <c r="U404" i="14"/>
  <c r="U401" i="14"/>
  <c r="U396" i="14"/>
  <c r="U315" i="14"/>
  <c r="U299" i="14"/>
  <c r="U283" i="14"/>
  <c r="U158" i="14"/>
  <c r="U150" i="14"/>
  <c r="U142" i="14"/>
  <c r="U134" i="14"/>
  <c r="U126" i="14"/>
  <c r="U118" i="14"/>
  <c r="U110" i="14"/>
  <c r="U102" i="14"/>
  <c r="U14" i="13"/>
  <c r="U22" i="13"/>
  <c r="U30" i="13"/>
  <c r="U38" i="13"/>
  <c r="U46" i="13"/>
  <c r="U54" i="13"/>
  <c r="U163" i="14"/>
  <c r="U155" i="14"/>
  <c r="U147" i="14"/>
  <c r="U139" i="14"/>
  <c r="U131" i="14"/>
  <c r="U123" i="14"/>
  <c r="U115" i="14"/>
  <c r="U107" i="14"/>
  <c r="U99" i="14"/>
  <c r="U20" i="13"/>
  <c r="U28" i="13"/>
  <c r="U162" i="14"/>
  <c r="U154" i="14"/>
  <c r="U146" i="14"/>
  <c r="U138" i="14"/>
  <c r="U130" i="14"/>
  <c r="U122" i="14"/>
  <c r="U114" i="14"/>
  <c r="U106" i="14"/>
  <c r="U98" i="14"/>
  <c r="U62" i="13"/>
  <c r="U70" i="13"/>
  <c r="U78" i="13"/>
  <c r="U86" i="13"/>
  <c r="U94" i="13"/>
  <c r="U102" i="13"/>
  <c r="U110" i="13"/>
  <c r="U118" i="13"/>
  <c r="U126" i="13"/>
  <c r="U134" i="13"/>
  <c r="U142" i="13"/>
  <c r="U150" i="13"/>
  <c r="U158" i="13"/>
  <c r="U166" i="13"/>
  <c r="U174" i="13"/>
  <c r="U182" i="13"/>
  <c r="U190" i="13"/>
  <c r="U198" i="13"/>
  <c r="U206" i="13"/>
  <c r="U214" i="13"/>
  <c r="U222" i="13"/>
  <c r="U230" i="13"/>
  <c r="U238" i="13"/>
  <c r="U246" i="13"/>
  <c r="U254" i="13"/>
  <c r="U262" i="13"/>
  <c r="U270" i="13"/>
  <c r="U278" i="13"/>
  <c r="U286" i="13"/>
  <c r="U294" i="13"/>
  <c r="U302" i="13"/>
  <c r="U310" i="13"/>
  <c r="U318" i="13"/>
  <c r="U326" i="13"/>
  <c r="U334" i="13"/>
  <c r="U342" i="13"/>
  <c r="U350" i="13"/>
  <c r="U358" i="13"/>
  <c r="U366" i="13"/>
  <c r="U374" i="13"/>
  <c r="U18" i="12"/>
  <c r="U26" i="12"/>
  <c r="U34" i="12"/>
  <c r="U42" i="12"/>
  <c r="U50" i="12"/>
  <c r="U58" i="12"/>
  <c r="U66" i="12"/>
  <c r="U74" i="12"/>
  <c r="U82" i="12"/>
  <c r="U90" i="12"/>
  <c r="U98" i="12"/>
  <c r="U106" i="12"/>
  <c r="U114" i="12"/>
  <c r="U122" i="12"/>
  <c r="U130" i="12"/>
  <c r="U138" i="12"/>
  <c r="U146" i="12"/>
  <c r="U154" i="12"/>
  <c r="U162" i="12"/>
  <c r="U170" i="12"/>
  <c r="U178" i="12"/>
  <c r="U186" i="12"/>
  <c r="U194" i="12"/>
  <c r="U202" i="12"/>
  <c r="U210" i="12"/>
  <c r="U218" i="12"/>
  <c r="U226" i="12"/>
  <c r="U234" i="12"/>
  <c r="U242" i="12"/>
  <c r="U250" i="12"/>
  <c r="U258" i="12"/>
  <c r="U266" i="12"/>
  <c r="U274" i="12"/>
  <c r="U282" i="12"/>
  <c r="U290" i="12"/>
  <c r="U298" i="12"/>
  <c r="U306" i="12"/>
  <c r="U314" i="12"/>
  <c r="U322" i="12"/>
  <c r="U330" i="12"/>
  <c r="U338" i="12"/>
  <c r="U346" i="12"/>
  <c r="U354" i="12"/>
  <c r="U362" i="12"/>
  <c r="U370" i="12"/>
  <c r="U164" i="13"/>
  <c r="U172" i="13"/>
  <c r="U391" i="13"/>
  <c r="U399" i="13"/>
  <c r="U407" i="13"/>
  <c r="U415" i="13"/>
  <c r="U423" i="13"/>
  <c r="U431" i="13"/>
  <c r="U439" i="13"/>
  <c r="U447" i="13"/>
  <c r="U367" i="13"/>
  <c r="U458" i="13"/>
  <c r="U379" i="13"/>
  <c r="U387" i="13"/>
  <c r="U395" i="13"/>
  <c r="U403" i="13"/>
  <c r="U411" i="13"/>
  <c r="U419" i="13"/>
  <c r="U427" i="13"/>
  <c r="U435" i="13"/>
  <c r="U443" i="13"/>
  <c r="U451" i="13"/>
  <c r="U459" i="13"/>
  <c r="U383" i="12"/>
  <c r="U391" i="12"/>
  <c r="U399" i="12"/>
  <c r="U407" i="12"/>
  <c r="U415" i="12"/>
  <c r="U423" i="12"/>
  <c r="U431" i="12"/>
  <c r="U12" i="14"/>
  <c r="U165" i="14"/>
  <c r="U157" i="14"/>
  <c r="U149" i="14"/>
  <c r="U141" i="14"/>
  <c r="U133" i="14"/>
  <c r="U125" i="14"/>
  <c r="U117" i="14"/>
  <c r="U109" i="14"/>
  <c r="U101" i="14"/>
  <c r="U159" i="14"/>
  <c r="U151" i="14"/>
  <c r="U143" i="14"/>
  <c r="U135" i="14"/>
  <c r="U127" i="14"/>
  <c r="U119" i="14"/>
  <c r="U111" i="14"/>
  <c r="U103" i="14"/>
  <c r="U439" i="12"/>
  <c r="U19" i="13"/>
  <c r="U27" i="13"/>
  <c r="U35" i="13"/>
  <c r="U43" i="13"/>
  <c r="U51" i="13"/>
  <c r="U59" i="13"/>
  <c r="U67" i="13"/>
  <c r="U75" i="13"/>
  <c r="U83" i="13"/>
  <c r="U91" i="13"/>
  <c r="U99" i="13"/>
  <c r="U107" i="13"/>
  <c r="U115" i="13"/>
  <c r="U123" i="13"/>
  <c r="U131" i="13"/>
  <c r="U139" i="13"/>
  <c r="U147" i="13"/>
  <c r="U155" i="13"/>
  <c r="U163" i="13"/>
  <c r="U171" i="13"/>
  <c r="U179" i="13"/>
  <c r="U187" i="13"/>
  <c r="U195" i="13"/>
  <c r="U203" i="13"/>
  <c r="U211" i="13"/>
  <c r="U219" i="13"/>
  <c r="U227" i="13"/>
  <c r="U235" i="13"/>
  <c r="U243" i="13"/>
  <c r="U17" i="13"/>
  <c r="U25" i="13"/>
  <c r="U33" i="13"/>
  <c r="U41" i="13"/>
  <c r="U49" i="13"/>
  <c r="U57" i="13"/>
  <c r="U65" i="13"/>
  <c r="U73" i="13"/>
  <c r="U81" i="13"/>
  <c r="U89" i="13"/>
  <c r="U97" i="13"/>
  <c r="U105" i="13"/>
  <c r="U113" i="13"/>
  <c r="U121" i="13"/>
  <c r="U129" i="13"/>
  <c r="U137" i="13"/>
  <c r="U145" i="13"/>
  <c r="U153" i="13"/>
  <c r="U161" i="13"/>
  <c r="U169" i="13"/>
  <c r="U177" i="13"/>
  <c r="U185" i="13"/>
  <c r="U193" i="13"/>
  <c r="U201" i="13"/>
  <c r="U209" i="13"/>
  <c r="U217" i="13"/>
  <c r="U225" i="13"/>
  <c r="U233" i="13"/>
  <c r="U241" i="13"/>
  <c r="U36" i="13"/>
  <c r="U44" i="13"/>
  <c r="U52" i="13"/>
  <c r="U60" i="13"/>
  <c r="U68" i="13"/>
  <c r="U76" i="13"/>
  <c r="U84" i="13"/>
  <c r="U92" i="13"/>
  <c r="U100" i="13"/>
  <c r="U108" i="13"/>
  <c r="U116" i="13"/>
  <c r="U124" i="13"/>
  <c r="U132" i="13"/>
  <c r="U140" i="13"/>
  <c r="U148" i="13"/>
  <c r="U156" i="13"/>
  <c r="U180" i="13"/>
  <c r="U188" i="13"/>
  <c r="U196" i="13"/>
  <c r="U204" i="13"/>
  <c r="U212" i="13"/>
  <c r="U220" i="13"/>
  <c r="U228" i="13"/>
  <c r="U236" i="13"/>
  <c r="U244" i="13"/>
  <c r="U15" i="13"/>
  <c r="U23" i="13"/>
  <c r="U167" i="13"/>
  <c r="U175" i="13"/>
  <c r="U215" i="13"/>
  <c r="U18" i="13"/>
  <c r="U26" i="13"/>
  <c r="U34" i="13"/>
  <c r="U42" i="13"/>
  <c r="U50" i="13"/>
  <c r="U58" i="13"/>
  <c r="U66" i="13"/>
  <c r="U74" i="13"/>
  <c r="U82" i="13"/>
  <c r="U90" i="13"/>
  <c r="U98" i="13"/>
  <c r="U106" i="13"/>
  <c r="U114" i="13"/>
  <c r="U122" i="13"/>
  <c r="U130" i="13"/>
  <c r="U138" i="13"/>
  <c r="U146" i="13"/>
  <c r="U154" i="13"/>
  <c r="U162" i="13"/>
  <c r="U170" i="13"/>
  <c r="U178" i="13"/>
  <c r="U186" i="13"/>
  <c r="U194" i="13"/>
  <c r="U202" i="13"/>
  <c r="U210" i="13"/>
  <c r="U218" i="13"/>
  <c r="U226" i="13"/>
  <c r="U234" i="13"/>
  <c r="U21" i="13"/>
  <c r="U29" i="13"/>
  <c r="U37" i="13"/>
  <c r="U45" i="13"/>
  <c r="U53" i="13"/>
  <c r="U61" i="13"/>
  <c r="U69" i="13"/>
  <c r="U77" i="13"/>
  <c r="U85" i="13"/>
  <c r="U93" i="13"/>
  <c r="U101" i="13"/>
  <c r="U109" i="13"/>
  <c r="U117" i="13"/>
  <c r="U125" i="13"/>
  <c r="U133" i="13"/>
  <c r="U141" i="13"/>
  <c r="U149" i="13"/>
  <c r="U157" i="13"/>
  <c r="U165" i="13"/>
  <c r="U173" i="13"/>
  <c r="U181" i="13"/>
  <c r="U189" i="13"/>
  <c r="U197" i="13"/>
  <c r="U205" i="13"/>
  <c r="U213" i="13"/>
  <c r="U221" i="13"/>
  <c r="U229" i="13"/>
  <c r="U237" i="13"/>
  <c r="U447" i="12"/>
  <c r="U455" i="12"/>
  <c r="U251" i="13"/>
  <c r="U259" i="13"/>
  <c r="U267" i="13"/>
  <c r="U275" i="13"/>
  <c r="U283" i="13"/>
  <c r="U291" i="13"/>
  <c r="U299" i="13"/>
  <c r="U307" i="13"/>
  <c r="U315" i="13"/>
  <c r="U323" i="13"/>
  <c r="U331" i="13"/>
  <c r="U339" i="13"/>
  <c r="U347" i="13"/>
  <c r="U355" i="13"/>
  <c r="U363" i="13"/>
  <c r="U371" i="13"/>
  <c r="U382" i="13"/>
  <c r="U390" i="13"/>
  <c r="U398" i="13"/>
  <c r="U406" i="13"/>
  <c r="U414" i="13"/>
  <c r="U422" i="13"/>
  <c r="U430" i="13"/>
  <c r="U438" i="13"/>
  <c r="U446" i="13"/>
  <c r="U454" i="13"/>
  <c r="U462" i="13"/>
  <c r="U15" i="12"/>
  <c r="U23" i="12"/>
  <c r="U31" i="12"/>
  <c r="U39" i="12"/>
  <c r="U47" i="12"/>
  <c r="U55" i="12"/>
  <c r="U63" i="12"/>
  <c r="U71" i="12"/>
  <c r="U79" i="12"/>
  <c r="U87" i="12"/>
  <c r="U95" i="12"/>
  <c r="U103" i="12"/>
  <c r="U111" i="12"/>
  <c r="U119" i="12"/>
  <c r="U127" i="12"/>
  <c r="U135" i="12"/>
  <c r="U143" i="12"/>
  <c r="U151" i="12"/>
  <c r="U159" i="12"/>
  <c r="U167" i="12"/>
  <c r="U175" i="12"/>
  <c r="U183" i="12"/>
  <c r="U191" i="12"/>
  <c r="U199" i="12"/>
  <c r="U207" i="12"/>
  <c r="U215" i="12"/>
  <c r="U223" i="12"/>
  <c r="U231" i="12"/>
  <c r="U239" i="12"/>
  <c r="U247" i="12"/>
  <c r="U255" i="12"/>
  <c r="U263" i="12"/>
  <c r="U271" i="12"/>
  <c r="U279" i="12"/>
  <c r="U287" i="12"/>
  <c r="U295" i="12"/>
  <c r="U303" i="12"/>
  <c r="U311" i="12"/>
  <c r="U319" i="12"/>
  <c r="U327" i="12"/>
  <c r="U335" i="12"/>
  <c r="U343" i="12"/>
  <c r="U351" i="12"/>
  <c r="U359" i="12"/>
  <c r="U367" i="12"/>
  <c r="U375" i="12"/>
  <c r="U386" i="12"/>
  <c r="U394" i="12"/>
  <c r="U402" i="12"/>
  <c r="U410" i="12"/>
  <c r="U418" i="12"/>
  <c r="U426" i="12"/>
  <c r="U434" i="12"/>
  <c r="U442" i="12"/>
  <c r="U450" i="12"/>
  <c r="U458" i="12"/>
  <c r="U249" i="13"/>
  <c r="U257" i="13"/>
  <c r="U265" i="13"/>
  <c r="U273" i="13"/>
  <c r="U281" i="13"/>
  <c r="U289" i="13"/>
  <c r="U297" i="13"/>
  <c r="U305" i="13"/>
  <c r="U313" i="13"/>
  <c r="U321" i="13"/>
  <c r="U329" i="13"/>
  <c r="U337" i="13"/>
  <c r="U345" i="13"/>
  <c r="U353" i="13"/>
  <c r="U361" i="13"/>
  <c r="U369" i="13"/>
  <c r="U377" i="13"/>
  <c r="U380" i="13"/>
  <c r="U388" i="13"/>
  <c r="U396" i="13"/>
  <c r="U404" i="13"/>
  <c r="U412" i="13"/>
  <c r="U420" i="13"/>
  <c r="U428" i="13"/>
  <c r="U436" i="13"/>
  <c r="U444" i="13"/>
  <c r="U452" i="13"/>
  <c r="U460" i="13"/>
  <c r="U13" i="12"/>
  <c r="U21" i="12"/>
  <c r="U29" i="12"/>
  <c r="U37" i="12"/>
  <c r="U45" i="12"/>
  <c r="U53" i="12"/>
  <c r="U61" i="12"/>
  <c r="U69" i="12"/>
  <c r="U77" i="12"/>
  <c r="U85" i="12"/>
  <c r="U93" i="12"/>
  <c r="U101" i="12"/>
  <c r="U109" i="12"/>
  <c r="U117" i="12"/>
  <c r="U125" i="12"/>
  <c r="U133" i="12"/>
  <c r="U141" i="12"/>
  <c r="U149" i="12"/>
  <c r="U157" i="12"/>
  <c r="U165" i="12"/>
  <c r="U173" i="12"/>
  <c r="U181" i="12"/>
  <c r="U189" i="12"/>
  <c r="U197" i="12"/>
  <c r="U205" i="12"/>
  <c r="U213" i="12"/>
  <c r="U221" i="12"/>
  <c r="U229" i="12"/>
  <c r="U237" i="12"/>
  <c r="U245" i="12"/>
  <c r="U253" i="12"/>
  <c r="U261" i="12"/>
  <c r="U269" i="12"/>
  <c r="U277" i="12"/>
  <c r="U285" i="12"/>
  <c r="U293" i="12"/>
  <c r="U301" i="12"/>
  <c r="U309" i="12"/>
  <c r="U317" i="12"/>
  <c r="U325" i="12"/>
  <c r="U333" i="12"/>
  <c r="U341" i="12"/>
  <c r="U349" i="12"/>
  <c r="U357" i="12"/>
  <c r="U365" i="12"/>
  <c r="U373" i="12"/>
  <c r="U384" i="12"/>
  <c r="U392" i="12"/>
  <c r="U400" i="12"/>
  <c r="U408" i="12"/>
  <c r="U416" i="12"/>
  <c r="U424" i="12"/>
  <c r="U432" i="12"/>
  <c r="U440" i="12"/>
  <c r="U448" i="12"/>
  <c r="U456" i="12"/>
  <c r="U252" i="13"/>
  <c r="U260" i="13"/>
  <c r="U268" i="13"/>
  <c r="U276" i="13"/>
  <c r="U284" i="13"/>
  <c r="U292" i="13"/>
  <c r="U300" i="13"/>
  <c r="U308" i="13"/>
  <c r="U316" i="13"/>
  <c r="U324" i="13"/>
  <c r="U332" i="13"/>
  <c r="U340" i="13"/>
  <c r="U348" i="13"/>
  <c r="U356" i="13"/>
  <c r="U364" i="13"/>
  <c r="U372" i="13"/>
  <c r="U383" i="13"/>
  <c r="U455" i="13"/>
  <c r="R464" i="12"/>
  <c r="U19" i="12"/>
  <c r="U27" i="12"/>
  <c r="U35" i="12"/>
  <c r="U43" i="12"/>
  <c r="U51" i="12"/>
  <c r="U59" i="12"/>
  <c r="U67" i="12"/>
  <c r="U75" i="12"/>
  <c r="U83" i="12"/>
  <c r="U91" i="12"/>
  <c r="U99" i="12"/>
  <c r="U107" i="12"/>
  <c r="U115" i="12"/>
  <c r="U123" i="12"/>
  <c r="U131" i="12"/>
  <c r="U139" i="12"/>
  <c r="U147" i="12"/>
  <c r="U155" i="12"/>
  <c r="U163" i="12"/>
  <c r="U171" i="12"/>
  <c r="U179" i="12"/>
  <c r="U187" i="12"/>
  <c r="U195" i="12"/>
  <c r="U203" i="12"/>
  <c r="U211" i="12"/>
  <c r="U219" i="12"/>
  <c r="U227" i="12"/>
  <c r="U235" i="12"/>
  <c r="U243" i="12"/>
  <c r="U251" i="12"/>
  <c r="U259" i="12"/>
  <c r="U267" i="12"/>
  <c r="U275" i="12"/>
  <c r="U283" i="12"/>
  <c r="U291" i="12"/>
  <c r="U299" i="12"/>
  <c r="U307" i="12"/>
  <c r="U315" i="12"/>
  <c r="U323" i="12"/>
  <c r="U331" i="12"/>
  <c r="U339" i="12"/>
  <c r="U347" i="12"/>
  <c r="U355" i="12"/>
  <c r="U363" i="12"/>
  <c r="U371" i="12"/>
  <c r="U242" i="13"/>
  <c r="U250" i="13"/>
  <c r="U258" i="13"/>
  <c r="U266" i="13"/>
  <c r="U274" i="13"/>
  <c r="U282" i="13"/>
  <c r="U290" i="13"/>
  <c r="U298" i="13"/>
  <c r="U306" i="13"/>
  <c r="U314" i="13"/>
  <c r="U322" i="13"/>
  <c r="U330" i="13"/>
  <c r="U338" i="13"/>
  <c r="U346" i="13"/>
  <c r="U354" i="13"/>
  <c r="U362" i="13"/>
  <c r="U370" i="13"/>
  <c r="U381" i="13"/>
  <c r="U389" i="13"/>
  <c r="U397" i="13"/>
  <c r="U405" i="13"/>
  <c r="U413" i="13"/>
  <c r="U421" i="13"/>
  <c r="U429" i="13"/>
  <c r="U437" i="13"/>
  <c r="U445" i="13"/>
  <c r="U453" i="13"/>
  <c r="U461" i="13"/>
  <c r="U22" i="12"/>
  <c r="U62" i="12"/>
  <c r="U70" i="12"/>
  <c r="U78" i="12"/>
  <c r="U302" i="12"/>
  <c r="U310" i="12"/>
  <c r="U318" i="12"/>
  <c r="U350" i="12"/>
  <c r="U358" i="12"/>
  <c r="U366" i="12"/>
  <c r="U374" i="12"/>
  <c r="U385" i="12"/>
  <c r="U393" i="12"/>
  <c r="U401" i="12"/>
  <c r="U409" i="12"/>
  <c r="U417" i="12"/>
  <c r="U425" i="12"/>
  <c r="U433" i="12"/>
  <c r="U441" i="12"/>
  <c r="U449" i="12"/>
  <c r="U457" i="12"/>
  <c r="U245" i="13"/>
  <c r="U253" i="13"/>
  <c r="U261" i="13"/>
  <c r="U269" i="13"/>
  <c r="U277" i="13"/>
  <c r="U285" i="13"/>
  <c r="U293" i="13"/>
  <c r="U301" i="13"/>
  <c r="U309" i="13"/>
  <c r="U317" i="13"/>
  <c r="U325" i="13"/>
  <c r="U333" i="13"/>
  <c r="U341" i="13"/>
  <c r="U349" i="13"/>
  <c r="U357" i="13"/>
  <c r="U365" i="13"/>
  <c r="U373" i="13"/>
  <c r="U384" i="13"/>
  <c r="U392" i="13"/>
  <c r="U400" i="13"/>
  <c r="U408" i="13"/>
  <c r="U416" i="13"/>
  <c r="U424" i="13"/>
  <c r="U432" i="13"/>
  <c r="U440" i="13"/>
  <c r="U448" i="13"/>
  <c r="U456" i="13"/>
  <c r="T464" i="12"/>
  <c r="U17" i="12"/>
  <c r="U25" i="12"/>
  <c r="U33" i="12"/>
  <c r="U41" i="12"/>
  <c r="U49" i="12"/>
  <c r="U57" i="12"/>
  <c r="U65" i="12"/>
  <c r="U73" i="12"/>
  <c r="U81" i="12"/>
  <c r="U89" i="12"/>
  <c r="U97" i="12"/>
  <c r="U105" i="12"/>
  <c r="U113" i="12"/>
  <c r="U121" i="12"/>
  <c r="U129" i="12"/>
  <c r="U137" i="12"/>
  <c r="U145" i="12"/>
  <c r="U153" i="12"/>
  <c r="U161" i="12"/>
  <c r="U169" i="12"/>
  <c r="U177" i="12"/>
  <c r="U185" i="12"/>
  <c r="U193" i="12"/>
  <c r="U201" i="12"/>
  <c r="U209" i="12"/>
  <c r="U217" i="12"/>
  <c r="U225" i="12"/>
  <c r="U233" i="12"/>
  <c r="U241" i="12"/>
  <c r="U249" i="12"/>
  <c r="U257" i="12"/>
  <c r="U265" i="12"/>
  <c r="U273" i="12"/>
  <c r="U281" i="12"/>
  <c r="U289" i="12"/>
  <c r="U297" i="12"/>
  <c r="U305" i="12"/>
  <c r="U313" i="12"/>
  <c r="U321" i="12"/>
  <c r="U329" i="12"/>
  <c r="U337" i="12"/>
  <c r="U345" i="12"/>
  <c r="U353" i="12"/>
  <c r="U361" i="12"/>
  <c r="U369" i="12"/>
  <c r="U377" i="12"/>
  <c r="U380" i="12"/>
  <c r="U388" i="12"/>
  <c r="U396" i="12"/>
  <c r="U404" i="12"/>
  <c r="U412" i="12"/>
  <c r="U420" i="12"/>
  <c r="U428" i="12"/>
  <c r="U436" i="12"/>
  <c r="U444" i="12"/>
  <c r="U452" i="12"/>
  <c r="U460" i="12"/>
  <c r="R464" i="13"/>
  <c r="U12" i="13"/>
  <c r="T464" i="13"/>
  <c r="S464" i="12"/>
  <c r="T464" i="14"/>
  <c r="S464" i="14"/>
  <c r="U14" i="12"/>
  <c r="U13" i="13"/>
  <c r="S464" i="13"/>
  <c r="U378" i="12"/>
  <c r="U378" i="13"/>
  <c r="R464" i="14"/>
  <c r="U97" i="14"/>
  <c r="U95" i="14"/>
  <c r="U93" i="14"/>
  <c r="U91" i="14"/>
  <c r="U89" i="14"/>
  <c r="U87" i="14"/>
  <c r="U85" i="14"/>
  <c r="U83" i="14"/>
  <c r="U81" i="14"/>
  <c r="U79" i="14"/>
  <c r="U77" i="14"/>
  <c r="U75" i="14"/>
  <c r="U73" i="14"/>
  <c r="U71" i="14"/>
  <c r="U69" i="14"/>
  <c r="U67" i="14"/>
  <c r="U65" i="14"/>
  <c r="U63" i="14"/>
  <c r="U61" i="14"/>
  <c r="U59" i="14"/>
  <c r="U57" i="14"/>
  <c r="U55" i="14"/>
  <c r="U53" i="14"/>
  <c r="U51" i="14"/>
  <c r="U49" i="14"/>
  <c r="U47" i="14"/>
  <c r="U45" i="14"/>
  <c r="U43" i="14"/>
  <c r="U41" i="14"/>
  <c r="U39" i="14"/>
  <c r="U37" i="14"/>
  <c r="U35" i="14"/>
  <c r="U33" i="14"/>
  <c r="U31" i="14"/>
  <c r="U29" i="14"/>
  <c r="U27" i="14"/>
  <c r="U25" i="14"/>
  <c r="U23" i="14"/>
  <c r="U21" i="14"/>
  <c r="U19" i="14"/>
  <c r="U17" i="14"/>
  <c r="U15" i="14"/>
  <c r="U13" i="14"/>
  <c r="U96" i="14"/>
  <c r="U94" i="14"/>
  <c r="U92" i="14"/>
  <c r="U90" i="14"/>
  <c r="U88" i="14"/>
  <c r="U86" i="14"/>
  <c r="U84" i="14"/>
  <c r="U82" i="14"/>
  <c r="U80" i="14"/>
  <c r="U78" i="14"/>
  <c r="U76" i="14"/>
  <c r="U74" i="14"/>
  <c r="U72" i="14"/>
  <c r="U70" i="14"/>
  <c r="U68" i="14"/>
  <c r="U66" i="14"/>
  <c r="U64" i="14"/>
  <c r="U62" i="14"/>
  <c r="U60" i="14"/>
  <c r="U58" i="14"/>
  <c r="U56" i="14"/>
  <c r="U54" i="14"/>
  <c r="U52" i="14"/>
  <c r="U50" i="14"/>
  <c r="U48" i="14"/>
  <c r="U46" i="14"/>
  <c r="U44" i="14"/>
  <c r="U42" i="14"/>
  <c r="U40" i="14"/>
  <c r="U38" i="14"/>
  <c r="U36" i="14"/>
  <c r="U34" i="14"/>
  <c r="U32" i="14"/>
  <c r="U30" i="14"/>
  <c r="U28" i="14"/>
  <c r="U26" i="14"/>
  <c r="U24" i="14"/>
  <c r="U22" i="14"/>
  <c r="U20" i="14"/>
  <c r="U18" i="14"/>
  <c r="U16" i="14"/>
  <c r="U14" i="14"/>
  <c r="U464" i="12"/>
  <c r="U464" i="13"/>
  <c r="U464" i="14"/>
  <c r="U466" i="14"/>
  <c r="U468" i="14"/>
  <c r="U468" i="13" s="1"/>
  <c r="U468" i="12" s="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32" i="27"/>
  <c r="G33" i="27"/>
  <c r="G34" i="27"/>
  <c r="G35" i="27"/>
  <c r="G36" i="27"/>
  <c r="G37" i="27"/>
  <c r="G38" i="27"/>
  <c r="G39" i="27"/>
  <c r="G40" i="27"/>
  <c r="G41" i="27"/>
  <c r="G42" i="27"/>
  <c r="G43" i="27"/>
  <c r="G44" i="27"/>
  <c r="G45" i="27"/>
  <c r="G46" i="27"/>
  <c r="G47" i="27"/>
  <c r="G48" i="27"/>
  <c r="G49" i="27"/>
  <c r="G50" i="27"/>
  <c r="G51" i="27"/>
  <c r="G52" i="27"/>
  <c r="G53" i="27"/>
  <c r="G54" i="27"/>
  <c r="G55" i="27"/>
  <c r="G56" i="27"/>
  <c r="G57" i="27"/>
  <c r="G58" i="27"/>
  <c r="G59" i="27"/>
  <c r="G60" i="27"/>
  <c r="G61" i="27"/>
  <c r="G62" i="27"/>
  <c r="G63" i="27"/>
  <c r="G64" i="27"/>
  <c r="G65" i="27"/>
  <c r="G66" i="27"/>
  <c r="G67" i="27"/>
  <c r="G68" i="27"/>
  <c r="G69" i="27"/>
  <c r="G70" i="27"/>
  <c r="G71" i="27"/>
  <c r="G72" i="27"/>
  <c r="G73" i="27"/>
  <c r="G74" i="27"/>
  <c r="G75" i="27"/>
  <c r="G76" i="27"/>
  <c r="G77" i="27"/>
  <c r="G78" i="27"/>
  <c r="G79" i="27"/>
  <c r="C26" i="33"/>
  <c r="B26" i="33"/>
  <c r="D24" i="33"/>
  <c r="D23" i="33"/>
  <c r="D22" i="33"/>
  <c r="D21" i="33"/>
  <c r="D20" i="33"/>
  <c r="D19" i="33"/>
  <c r="D18" i="33"/>
  <c r="D17" i="33"/>
  <c r="D16" i="33"/>
  <c r="D15" i="33"/>
  <c r="D14" i="33"/>
  <c r="C26" i="32"/>
  <c r="B26" i="32"/>
  <c r="D24" i="32"/>
  <c r="D23" i="32"/>
  <c r="D22" i="32"/>
  <c r="D21" i="32"/>
  <c r="D20" i="32"/>
  <c r="D19" i="32"/>
  <c r="D18" i="32"/>
  <c r="D17" i="32"/>
  <c r="D16" i="32"/>
  <c r="D15" i="32"/>
  <c r="D14" i="32"/>
  <c r="G95" i="31"/>
  <c r="G94" i="31"/>
  <c r="G93" i="31"/>
  <c r="G92" i="31"/>
  <c r="G91" i="31"/>
  <c r="G90" i="31"/>
  <c r="G89" i="31"/>
  <c r="G88" i="31"/>
  <c r="G87" i="31"/>
  <c r="G86" i="31"/>
  <c r="G85" i="31"/>
  <c r="G84" i="31"/>
  <c r="G83" i="31"/>
  <c r="G82" i="31"/>
  <c r="G81" i="31"/>
  <c r="G80" i="31"/>
  <c r="C26" i="31"/>
  <c r="B26" i="31"/>
  <c r="D24" i="31"/>
  <c r="D23" i="31"/>
  <c r="D22" i="31"/>
  <c r="D21" i="31"/>
  <c r="D20" i="31"/>
  <c r="D19" i="31"/>
  <c r="D18" i="31"/>
  <c r="D17" i="31"/>
  <c r="D16" i="31"/>
  <c r="D15" i="31"/>
  <c r="D14" i="31"/>
  <c r="G262" i="27"/>
  <c r="G93" i="27"/>
  <c r="G92" i="27"/>
  <c r="G91" i="27"/>
  <c r="G90" i="27"/>
  <c r="G89" i="27"/>
  <c r="G88" i="27"/>
  <c r="G87" i="27"/>
  <c r="G86" i="27"/>
  <c r="G85" i="27"/>
  <c r="G84" i="27"/>
  <c r="G83" i="27"/>
  <c r="G82" i="27"/>
  <c r="G81" i="27"/>
  <c r="G80" i="27"/>
  <c r="C26" i="27"/>
  <c r="D24" i="27"/>
  <c r="D23" i="27"/>
  <c r="D22" i="27"/>
  <c r="D21" i="27"/>
  <c r="G97" i="31"/>
  <c r="G97" i="32"/>
  <c r="D26" i="31"/>
  <c r="D26" i="32"/>
  <c r="D26" i="33"/>
  <c r="O28" i="7"/>
  <c r="D30" i="9"/>
  <c r="D27" i="9"/>
  <c r="E30" i="9"/>
  <c r="F30" i="9"/>
  <c r="J30" i="9"/>
  <c r="K30" i="9"/>
  <c r="L30" i="9"/>
  <c r="P30" i="9"/>
  <c r="Q30" i="9"/>
  <c r="R30" i="9"/>
  <c r="P28" i="7"/>
  <c r="Q28" i="7"/>
  <c r="O28" i="6"/>
  <c r="P28" i="6"/>
  <c r="Q28" i="6"/>
  <c r="O28" i="10"/>
  <c r="P28" i="10"/>
  <c r="Q28" i="10"/>
  <c r="O28" i="11"/>
  <c r="P28" i="11"/>
  <c r="Q28" i="11"/>
  <c r="E27" i="9"/>
  <c r="F27" i="9"/>
  <c r="J27" i="9"/>
  <c r="K27" i="9"/>
  <c r="L27" i="9"/>
  <c r="P27" i="9"/>
  <c r="Q27" i="9"/>
  <c r="R27" i="9"/>
  <c r="V30" i="9"/>
  <c r="W30" i="9"/>
  <c r="X30" i="9"/>
  <c r="V27" i="9"/>
  <c r="W27" i="9"/>
  <c r="X27" i="9"/>
  <c r="O31" i="7"/>
  <c r="O25" i="7"/>
  <c r="O22" i="7"/>
  <c r="O19" i="7"/>
  <c r="O16" i="7"/>
  <c r="P25" i="7"/>
  <c r="Q25" i="7"/>
  <c r="O25" i="6"/>
  <c r="P25" i="6"/>
  <c r="Q25" i="6"/>
  <c r="O25" i="10"/>
  <c r="P25" i="10"/>
  <c r="Q25" i="10"/>
  <c r="O25" i="11"/>
  <c r="P25" i="11"/>
  <c r="Q25" i="11"/>
  <c r="P19" i="7"/>
  <c r="W34" i="9"/>
  <c r="K34" i="9"/>
  <c r="X34" i="9"/>
  <c r="P34" i="9"/>
  <c r="Q34" i="9"/>
  <c r="V34" i="9"/>
  <c r="L34" i="9"/>
  <c r="R34" i="9"/>
  <c r="E34" i="9"/>
  <c r="P16" i="7"/>
  <c r="Q16" i="7"/>
  <c r="P31" i="7"/>
  <c r="Q31" i="7"/>
  <c r="O31" i="6"/>
  <c r="P31" i="6"/>
  <c r="Q31" i="6"/>
  <c r="O31" i="10"/>
  <c r="P31" i="10"/>
  <c r="Q31" i="10"/>
  <c r="O31" i="11"/>
  <c r="P31" i="11"/>
  <c r="Q31" i="11"/>
  <c r="P22" i="7"/>
  <c r="Q19" i="7"/>
  <c r="Q22" i="7"/>
  <c r="L38" i="9"/>
  <c r="O16" i="6"/>
  <c r="P16" i="6"/>
  <c r="Q16" i="6"/>
  <c r="O16" i="10"/>
  <c r="P16" i="10"/>
  <c r="Q16" i="10"/>
  <c r="O16" i="11"/>
  <c r="P16" i="11"/>
  <c r="Q16" i="11"/>
  <c r="X38" i="9"/>
  <c r="R38" i="9"/>
  <c r="O19" i="6"/>
  <c r="O22" i="6"/>
  <c r="D24" i="9"/>
  <c r="D21" i="9"/>
  <c r="D18" i="9"/>
  <c r="D15" i="9"/>
  <c r="P19" i="6"/>
  <c r="P22" i="6"/>
  <c r="D12" i="9"/>
  <c r="D36" i="9"/>
  <c r="E15" i="9"/>
  <c r="F15" i="9"/>
  <c r="J15" i="9"/>
  <c r="K15" i="9"/>
  <c r="L15" i="9"/>
  <c r="P15" i="9"/>
  <c r="Q15" i="9"/>
  <c r="R15" i="9"/>
  <c r="V15" i="9"/>
  <c r="W15" i="9"/>
  <c r="X15" i="9"/>
  <c r="E18" i="9"/>
  <c r="F18" i="9"/>
  <c r="J18" i="9"/>
  <c r="K18" i="9"/>
  <c r="L18" i="9"/>
  <c r="P18" i="9"/>
  <c r="Q18" i="9"/>
  <c r="R18" i="9"/>
  <c r="V18" i="9"/>
  <c r="W18" i="9"/>
  <c r="X18" i="9"/>
  <c r="E21" i="9"/>
  <c r="F21" i="9"/>
  <c r="J21" i="9"/>
  <c r="K21" i="9"/>
  <c r="L21" i="9"/>
  <c r="P21" i="9"/>
  <c r="Q21" i="9"/>
  <c r="R21" i="9"/>
  <c r="V21" i="9"/>
  <c r="W21" i="9"/>
  <c r="X21" i="9"/>
  <c r="E24" i="9"/>
  <c r="F24" i="9"/>
  <c r="J24" i="9"/>
  <c r="K24" i="9"/>
  <c r="L24" i="9"/>
  <c r="P24" i="9"/>
  <c r="Q24" i="9"/>
  <c r="R24" i="9"/>
  <c r="V24" i="9"/>
  <c r="W24" i="9"/>
  <c r="X24" i="9"/>
  <c r="Q19" i="6"/>
  <c r="Q22" i="6"/>
  <c r="U466" i="12"/>
  <c r="E20" i="20"/>
  <c r="E12" i="9"/>
  <c r="E36" i="9"/>
  <c r="O19" i="10"/>
  <c r="O22" i="10"/>
  <c r="F12" i="9"/>
  <c r="J12" i="9" s="1"/>
  <c r="P19" i="10"/>
  <c r="P22" i="10"/>
  <c r="Q19" i="10"/>
  <c r="Q22" i="10"/>
  <c r="O19" i="11"/>
  <c r="O22" i="11"/>
  <c r="P19" i="11"/>
  <c r="P22" i="11"/>
  <c r="Q19" i="11"/>
  <c r="Q22" i="11"/>
  <c r="U466" i="13"/>
  <c r="G21" i="22"/>
  <c r="G21" i="21" s="1"/>
  <c r="G22" i="22"/>
  <c r="G23" i="22"/>
  <c r="E28" i="22"/>
  <c r="F28" i="22"/>
  <c r="F22" i="22"/>
  <c r="F20" i="22"/>
  <c r="F21" i="22"/>
  <c r="F23" i="22"/>
  <c r="F25" i="22"/>
  <c r="F28" i="21"/>
  <c r="E25" i="20"/>
  <c r="F22" i="21"/>
  <c r="F20" i="21"/>
  <c r="F23" i="21"/>
  <c r="F21" i="21"/>
  <c r="F25" i="21"/>
  <c r="E28" i="20"/>
  <c r="F28" i="20"/>
  <c r="F21" i="20"/>
  <c r="F23" i="20"/>
  <c r="F20" i="20"/>
  <c r="F22" i="20"/>
  <c r="O12" i="7"/>
  <c r="O36" i="7" s="1"/>
  <c r="F25" i="20"/>
  <c r="G22" i="21"/>
  <c r="G22" i="20" s="1"/>
  <c r="G23" i="21"/>
  <c r="G23" i="20" s="1"/>
  <c r="D26" i="27" l="1"/>
  <c r="G264" i="27"/>
  <c r="U469" i="8"/>
  <c r="U471" i="8" s="1"/>
  <c r="F29" i="35"/>
  <c r="F36" i="9"/>
  <c r="E11" i="17" s="1"/>
  <c r="I42" i="7"/>
  <c r="H40" i="7"/>
  <c r="I40" i="7" s="1"/>
  <c r="P40" i="7"/>
  <c r="Q40" i="7" s="1"/>
  <c r="Q42" i="7"/>
  <c r="P12" i="7"/>
  <c r="O38" i="7"/>
  <c r="J36" i="9"/>
  <c r="K12" i="9"/>
  <c r="K29" i="35"/>
  <c r="L29" i="35" s="1"/>
  <c r="M29" i="35" s="1"/>
  <c r="J29" i="35"/>
  <c r="G21" i="20"/>
  <c r="U473" i="8" l="1"/>
  <c r="E20" i="17"/>
  <c r="G11" i="22"/>
  <c r="E15" i="17"/>
  <c r="P36" i="7"/>
  <c r="P38" i="7"/>
  <c r="Q12" i="7"/>
  <c r="O29" i="35"/>
  <c r="P29" i="35" s="1"/>
  <c r="Q29" i="35" s="1"/>
  <c r="R29" i="35" s="1"/>
  <c r="N29" i="35"/>
  <c r="L12" i="9"/>
  <c r="K36" i="9"/>
  <c r="E25" i="17" l="1"/>
  <c r="G20" i="22"/>
  <c r="F12" i="17"/>
  <c r="F11" i="17"/>
  <c r="F13" i="17"/>
  <c r="E28" i="17"/>
  <c r="F28" i="17" s="1"/>
  <c r="G15" i="22"/>
  <c r="G11" i="21"/>
  <c r="O12" i="6"/>
  <c r="Q36" i="7"/>
  <c r="Q38" i="7"/>
  <c r="L36" i="9"/>
  <c r="P12" i="9"/>
  <c r="G20" i="21" l="1"/>
  <c r="G25" i="22"/>
  <c r="F21" i="17"/>
  <c r="F22" i="17"/>
  <c r="F20" i="17"/>
  <c r="F25" i="17" s="1"/>
  <c r="F23" i="17"/>
  <c r="H13" i="22"/>
  <c r="H11" i="22"/>
  <c r="H12" i="22"/>
  <c r="G28" i="22"/>
  <c r="H28" i="22" s="1"/>
  <c r="G15" i="21"/>
  <c r="G11" i="20"/>
  <c r="G15" i="20" s="1"/>
  <c r="F15" i="17"/>
  <c r="O38" i="6"/>
  <c r="O36" i="6"/>
  <c r="P12" i="6"/>
  <c r="P36" i="9"/>
  <c r="Q12" i="9"/>
  <c r="H21" i="22" l="1"/>
  <c r="H23" i="22"/>
  <c r="H22" i="22"/>
  <c r="H20" i="22"/>
  <c r="H25" i="22" s="1"/>
  <c r="G20" i="20"/>
  <c r="G25" i="20" s="1"/>
  <c r="G25" i="21"/>
  <c r="H11" i="20"/>
  <c r="G28" i="20"/>
  <c r="H28" i="20" s="1"/>
  <c r="H12" i="20"/>
  <c r="H13" i="20"/>
  <c r="H11" i="21"/>
  <c r="H12" i="21"/>
  <c r="H13" i="21"/>
  <c r="H15" i="22"/>
  <c r="Q12" i="6"/>
  <c r="P36" i="6"/>
  <c r="P38" i="6"/>
  <c r="Q36" i="9"/>
  <c r="R12" i="9"/>
  <c r="H21" i="21" l="1"/>
  <c r="H22" i="21"/>
  <c r="H23" i="21"/>
  <c r="H20" i="21"/>
  <c r="H25" i="21" s="1"/>
  <c r="G28" i="21"/>
  <c r="H28" i="21" s="1"/>
  <c r="H23" i="20"/>
  <c r="H22" i="20"/>
  <c r="H21" i="20"/>
  <c r="H20" i="20"/>
  <c r="H15" i="21"/>
  <c r="H15" i="20"/>
  <c r="Q38" i="6"/>
  <c r="Q36" i="6"/>
  <c r="O12" i="10"/>
  <c r="V12" i="9"/>
  <c r="R36" i="9"/>
  <c r="H25" i="20" l="1"/>
  <c r="P12" i="10"/>
  <c r="O36" i="10"/>
  <c r="O38" i="10"/>
  <c r="V36" i="9"/>
  <c r="W12" i="9"/>
  <c r="P36" i="10" l="1"/>
  <c r="P38" i="10"/>
  <c r="Q12" i="10"/>
  <c r="X12" i="9"/>
  <c r="X36" i="9" s="1"/>
  <c r="W36" i="9"/>
  <c r="Q38" i="10" l="1"/>
  <c r="Q36" i="10"/>
  <c r="O12" i="11"/>
  <c r="P12" i="11" l="1"/>
  <c r="O38" i="11"/>
  <c r="O36" i="11"/>
  <c r="P36" i="11" l="1"/>
  <c r="P38" i="11"/>
  <c r="Q12" i="11"/>
  <c r="Q36" i="11" l="1"/>
  <c r="Q38" i="11"/>
</calcChain>
</file>

<file path=xl/sharedStrings.xml><?xml version="1.0" encoding="utf-8"?>
<sst xmlns="http://schemas.openxmlformats.org/spreadsheetml/2006/main" count="5495" uniqueCount="791">
  <si>
    <t>Nota.-
Para la presentación del Art. 37 PEF 2026, publicado en el Diario Oficial de la Federación el viernes 21 de noviembre de 2025, deberán utilizar los formatos anexos, establecidos por la Secretaría de Hacienda y Crédito Público (SHCP).
Estos mismos serán recibidos en la Dirección General de Educación Superior Universitaria e Intercultural (DGESUI), a través del Sistema de Gestión U006 a más tardar el día 09 de los meses de abril, julio y octubre de 2026 y 09 de enero de 2027, para ser enviados a la Dirección General de Presupuesto y Recursos Financieros (DGPyRF) en los primeros 15 días naturales posteriores a la conclusión de cada trimestre de 2026.</t>
  </si>
  <si>
    <t>Aspectos a considerar en el llenado de las fracciones del Artículo 37 PEF del ejercicio 2026</t>
  </si>
  <si>
    <r>
      <t xml:space="preserve">Conforme al Anexo de Ejecución al Convenio Marco de Colaboración para el Apoyo Financiero en su Cláusula SEXTA, inciso i).- el cual indica que una de las obligaciones de la Universidad es </t>
    </r>
    <r>
      <rPr>
        <i/>
        <sz val="11"/>
        <rFont val="Noto Sans"/>
        <family val="2"/>
      </rPr>
      <t>"informar trimestralmente a "LA SEP", en los formatos que se encuentran publicados en la página electrónica de la DGESUI, sobre el ejercicio y aplicación de los recursos financieros que le otorgue con base en este instrumento y los rendimientos financieros que generen, proporcionándole la información en los términos de periodicidad establecidos en el artículo 37 del Presupuesto de Egresos de la Federación para el Ejercicio Fiscal 2026, dando cumplimiento a las disposiciones relativas a la transparencia y difusión de la información financiera de los recursos transferidos, de conformidad al Título Quinto de la Ley General de Contabilidad Gubernamental;"</t>
    </r>
  </si>
  <si>
    <t>Hoja de Trabajo</t>
  </si>
  <si>
    <t>Seleccionar del menú desplegable el nombre de la Institución.</t>
  </si>
  <si>
    <t>Registrar las claves y nombres de Recursos Extraordinarios (Recursos No Regularizables y/u Otros Rendimientos Financieros) en el cuadro de programas que se encuentra en la parte inferior de la hoja, estos se filtrarán al primer y segundo cuadro de la Hoja de trabajo, así como a la Fracción I  y a la Fracción III.</t>
  </si>
  <si>
    <t>Registrar los importes de los recursos ordinarios y extraordinarios en las filas R/M del segundo cuadro del formato, estos se filtrarán a la Fracción I.</t>
  </si>
  <si>
    <t>Registrar el nombre y cargo de los responsables, quienes firmarán la hoja.</t>
  </si>
  <si>
    <t>Fracción I</t>
  </si>
  <si>
    <t>La información de esta hoja se carga automáticamente conforme a los datos registrados en la Hoja de Trabajo.</t>
  </si>
  <si>
    <t>Fracción II</t>
  </si>
  <si>
    <t>Registrar la información de los apartados: Categoría, Tipo de personal, Costo unitario bruto (pesos), Número de plazas, Responsabilidad laboral y Ubicación.</t>
  </si>
  <si>
    <t>Fracción III</t>
  </si>
  <si>
    <t>Registrar los importes del recurso ejercido para materiales y suministros, servicios generales y otros (ordinarios y extraordinarios) de acuerdo a cada programa.</t>
  </si>
  <si>
    <t>Fracción IV (Estado de Actividades)</t>
  </si>
  <si>
    <t>La información de esta hoja se carga automáticamente conforme a los datos registrados en Fracción I, Fracción II y Fracción III (Ingresos y Egresos).</t>
  </si>
  <si>
    <t>Colocar el escudo de la Institución en el área marcada.</t>
  </si>
  <si>
    <t>Importante: El anexo IV no exime la entrega de "Los estados de situación financiera, analítico, así como el de origen y aplicación de recursos públicos federales", mismos que deberán anexar en la entrega trimestral y deberán ser al cierre del trimestre correspondiente.</t>
  </si>
  <si>
    <t>Fracción V</t>
  </si>
  <si>
    <t>Registrar los datos de forma Trimestral (primer ingreso y reingreso por Nivel Educativo), así como la información desagregada por programa o carrera.</t>
  </si>
  <si>
    <t>Colocar el sello del área de Servicios Escolares o su similar.</t>
  </si>
  <si>
    <t>Registrar el nombre y cargo del responsable, quien firmará la hoja.</t>
  </si>
  <si>
    <t>Nota:  Los formatos se deberán capturar en miles de pesos, a excepción del Costo Unitario Bruto (pesos) de la Fracción II.</t>
  </si>
  <si>
    <t>La información deberá ser entregada únicamente en los formatos que se encuentran en este archivo.</t>
  </si>
  <si>
    <t>ELEGIR INSTITUCIÓN EN ESTE CATÁLOGO</t>
  </si>
  <si>
    <t>REGISTRO SEMIAUTOMÁTICO DE LOS RECURSOS FEDERALES AUTORIZADOS A LA UNIVERSIDAD A MILES DE PESOS DEL EJERCICIO  2026.</t>
  </si>
  <si>
    <t>MES</t>
  </si>
  <si>
    <t>RECURSOS ENTREGADOS A LA UNIVERSIDAD
DEL 01 DE ENERO AL 31 DE DICIEMBRE DEL 2026.</t>
  </si>
  <si>
    <t>ENERO</t>
  </si>
  <si>
    <t>FEBRERO</t>
  </si>
  <si>
    <t>MARZO</t>
  </si>
  <si>
    <t>ABRIL</t>
  </si>
  <si>
    <t>MAYO</t>
  </si>
  <si>
    <t>JUNIO</t>
  </si>
  <si>
    <t>JULIO</t>
  </si>
  <si>
    <t>AGOSTO</t>
  </si>
  <si>
    <t>SEPTIEMBRE</t>
  </si>
  <si>
    <t>OCTUBRE</t>
  </si>
  <si>
    <t>NOVIEMBRE</t>
  </si>
  <si>
    <t>DICIEMBRE</t>
  </si>
  <si>
    <t>CLAVE
DEL
PROGRAMA</t>
  </si>
  <si>
    <t>RECURSOS OTORGADOS DE LA  DGESUI EN LOS  PROGRAMAS AUTORIZADOS.</t>
  </si>
  <si>
    <t>PRIMER TRIMESTRE 2026</t>
  </si>
  <si>
    <t>Acumulado</t>
  </si>
  <si>
    <t>SEGUNDO TRIMESTRE 2026</t>
  </si>
  <si>
    <t>TERCER TRIMESTRE 2026</t>
  </si>
  <si>
    <t>CUARTO TRIMESTRE 2026</t>
  </si>
  <si>
    <t>Trimestral</t>
  </si>
  <si>
    <t>R/M</t>
  </si>
  <si>
    <t>TOTAL DEL TRIMESTRE</t>
  </si>
  <si>
    <r>
      <t>R/M</t>
    </r>
    <r>
      <rPr>
        <sz val="10"/>
        <color theme="3" tint="-0.249977111117893"/>
        <rFont val="Noto Sans"/>
        <family val="2"/>
      </rPr>
      <t xml:space="preserve"> REGISTRO DE LOS RECURSOS MENSUALES REPORTADO A MILES DE PESOS</t>
    </r>
  </si>
  <si>
    <t>CLAVE DEL PROGRAMA</t>
  </si>
  <si>
    <t xml:space="preserve">NOMBRE DEL PROGRAMA </t>
  </si>
  <si>
    <t>U006</t>
  </si>
  <si>
    <t>SUBSIDIOS PARA ORGANISMOS DESCENTRALIZADOS ESTATALES       U006</t>
  </si>
  <si>
    <t>EXTRAORDINARIO       U006</t>
  </si>
  <si>
    <t>RENDIMIENTOS FINANCIEROS      U006</t>
  </si>
  <si>
    <t>S247</t>
  </si>
  <si>
    <t>PROGRAMA PARA EL DESARROLLO PROFESIONAL DOCENTE (PRODEP)                   S247</t>
  </si>
  <si>
    <t>a</t>
  </si>
  <si>
    <t>AAA</t>
  </si>
  <si>
    <t>b</t>
  </si>
  <si>
    <t>BBB</t>
  </si>
  <si>
    <t xml:space="preserve">c </t>
  </si>
  <si>
    <t>CCC</t>
  </si>
  <si>
    <t>DIRECTOR DE PLANEACIÓN</t>
  </si>
  <si>
    <t>RECTOR</t>
  </si>
  <si>
    <t>Num</t>
  </si>
  <si>
    <t>Elegir Institución en Hoja de trabajo</t>
  </si>
  <si>
    <t>Subsistema</t>
  </si>
  <si>
    <t>UNIVERSIDAD AUTÓNOMA DE AGUASCALIENTES</t>
  </si>
  <si>
    <t>U. A. de Aguascalientes</t>
  </si>
  <si>
    <t>UPE</t>
  </si>
  <si>
    <t xml:space="preserve"> LA</t>
  </si>
  <si>
    <t>UNIVERSIDAD AUTÓNOMA DE BAJA CALIFORNIA</t>
  </si>
  <si>
    <t>U. A. de Baja California</t>
  </si>
  <si>
    <t>UNIVERSIDAD AUTÓNOMA DE BAJA CALIFORNIA SUR</t>
  </si>
  <si>
    <t>U. A. de Baja California Sur</t>
  </si>
  <si>
    <t>UNIVERSIDAD AUTÓNOMA DE CAMPECHE</t>
  </si>
  <si>
    <t>U. A. de Campeche</t>
  </si>
  <si>
    <t>UNIVERSIDAD AUTÓNOMA DEL CARMEN</t>
  </si>
  <si>
    <t>U. A. del Carmen</t>
  </si>
  <si>
    <t>UNIVERSIDAD AUTÓNOMA DE COAHUILA</t>
  </si>
  <si>
    <t>U. A. de Coahuila</t>
  </si>
  <si>
    <t>UNIVERSIDAD DE COLIMA</t>
  </si>
  <si>
    <t>U. de Colima</t>
  </si>
  <si>
    <t>UNIVERSIDAD AUTÓNOMA DE CHIAPAS</t>
  </si>
  <si>
    <t>U. A. de Chiapas</t>
  </si>
  <si>
    <t>UNIVERSIDAD AUTÓNOMA DE CHIHUAHUA</t>
  </si>
  <si>
    <t>U. A. de Chihuahua</t>
  </si>
  <si>
    <t>UNIVERSIDAD AUTÓNOMA DE CIUDAD JUÁREZ</t>
  </si>
  <si>
    <t>U. A. de Ciudad Juárez</t>
  </si>
  <si>
    <t>UNIVERSIDAD JUÁREZ DEL ESTADO DE DURANGO</t>
  </si>
  <si>
    <t>U. Juárez del Edo. de Durango</t>
  </si>
  <si>
    <t>UNIVERSIDAD DE GUANAJUATO</t>
  </si>
  <si>
    <t>U. de Guanajuato</t>
  </si>
  <si>
    <t>UNIVERSIDAD AUTÓNOMA DE GUERRERO</t>
  </si>
  <si>
    <t>U. A. de Guerrero</t>
  </si>
  <si>
    <t>UNIVERSIDAD AUTÓNOMA DEL ESTADO DE HIDALGO</t>
  </si>
  <si>
    <t>U. A. del Edo. de  Hidalgo</t>
  </si>
  <si>
    <t>UNIVERSIDAD DE GUADALAJARA</t>
  </si>
  <si>
    <t>U. de Guadalajara</t>
  </si>
  <si>
    <t>UNIVERSIDAD AUTÓNOMA DEL ESTADO DE MÉXICO</t>
  </si>
  <si>
    <t>U. A. del Edo. de México</t>
  </si>
  <si>
    <t>UNIVERSIDAD MICHOACANA DE SAN NICOLÁS DE HIDALGO</t>
  </si>
  <si>
    <t>U. Michoacana de San Nicolás de Hidalgo</t>
  </si>
  <si>
    <t>UNIVERSIDAD AUTÓNOMA DEL ESTADO DE MORELOS</t>
  </si>
  <si>
    <t>U. A. del Edo. de Morelos</t>
  </si>
  <si>
    <t>UNIVERSIDAD AUTÓNOMA DE NAYARIT</t>
  </si>
  <si>
    <t>U. A. de Nayarit</t>
  </si>
  <si>
    <t>UNIVERSIDAD AUTÓNOMA DE NUEVO LEÓN</t>
  </si>
  <si>
    <t>U. A. de Nuevo León</t>
  </si>
  <si>
    <t>UNIVERSIDAD AUTÓNOMA "BENITO JUÁREZ" DE OAXACA</t>
  </si>
  <si>
    <t>U. A. "Benito Juárez" de Oaxaca</t>
  </si>
  <si>
    <t>BENEMÉRITA UNIVERSIDAD AUTÓNOMA DE PUEBLA</t>
  </si>
  <si>
    <t>B. U. A. de Puebla</t>
  </si>
  <si>
    <t>UNIVERSIDAD AUTÓNOMA DE QUERÉTARO</t>
  </si>
  <si>
    <t>U. A. de Querétaro</t>
  </si>
  <si>
    <t>UNIVERSIDAD AUTÓNOMA DEL ESTADO DE QUINTANA ROO</t>
  </si>
  <si>
    <t>U. A del Edo. de Quintana Roo</t>
  </si>
  <si>
    <t>UNIVERSIDAD AUTÓNOMA DE SAN LUIS POTOSÍ</t>
  </si>
  <si>
    <t>U. A. de San Luis Potosí</t>
  </si>
  <si>
    <t>UNIVERSIDAD AUTÓNOMA DE SINALOA</t>
  </si>
  <si>
    <t>U. A. de Sinaloa</t>
  </si>
  <si>
    <t>UNIVERSIDAD AUTÓNOMA DE OCCIDENTE</t>
  </si>
  <si>
    <t>U. A. de Occidente</t>
  </si>
  <si>
    <t>UNIVERSIDAD DE SONORA</t>
  </si>
  <si>
    <t>U. de Sonora</t>
  </si>
  <si>
    <t>INSTITUTO TECNOLÓGICO DE SONORA</t>
  </si>
  <si>
    <t>Instituto Tecnológico de Sonora</t>
  </si>
  <si>
    <t>UNIVERSIDAD JUÁREZ AUTÓNOMA DE TABASCO</t>
  </si>
  <si>
    <t>U. Juárez A. de Tabasco</t>
  </si>
  <si>
    <t>UNIVERSIDAD AUTÓNOMA DE TAMAULIPAS</t>
  </si>
  <si>
    <t>U. A. de Tamaulipas</t>
  </si>
  <si>
    <t>UNIVERSIDAD AUTÓNOMA DE TLAXCALA</t>
  </si>
  <si>
    <t>U. A. de Tlaxcala</t>
  </si>
  <si>
    <t>UNIVERSIDAD VERACRUZANA</t>
  </si>
  <si>
    <t>U. Veracruzana</t>
  </si>
  <si>
    <t>UNIVERSIDAD AUTÓNOMA DE YUCATÁN</t>
  </si>
  <si>
    <t>U. A. de Yucatán</t>
  </si>
  <si>
    <t>UNIVERSIDAD AUTÓNOMA DE ZACATECAS "FRANCISCO GARCÍA SALINAS"</t>
  </si>
  <si>
    <t>U. A. de Zacatecas</t>
  </si>
  <si>
    <t>DESTINO DE LOS RECURSOS FEDERALES QUE RECIBEN UNIVERSIDADES E INSTITUCIONES DE EDUCACIÓN MEDIA SUPERIOR Y SUPERIOR</t>
  </si>
  <si>
    <t>En términos del artículo 37, fracción I del Decreto de Presupuesto de Egresos de la Federación para el Ejercicio Fiscal 2026</t>
  </si>
  <si>
    <t>Programas y cumplimiento de metas</t>
  </si>
  <si>
    <t>La información presentada es acumulada al periodo que se reporta</t>
  </si>
  <si>
    <t>Enero- Diciembre 2026</t>
  </si>
  <si>
    <t xml:space="preserve"> Nombre de la Universidad </t>
  </si>
  <si>
    <t>Programas PEF/2026</t>
  </si>
  <si>
    <t>PRIMER TRIMESTRE DEL 2026</t>
  </si>
  <si>
    <t>SEGUNDO TRIMESTRE DEL 2026</t>
  </si>
  <si>
    <t>TERCER TRIMESTRE DEL 2026</t>
  </si>
  <si>
    <t>CUARTO TRIMESTRE DEL 2026</t>
  </si>
  <si>
    <t>LOS PROGRAMAS A LOS QUE SE DESTINEN LOS RECURSOS FEDERALES
(MILES DE PESOS)</t>
  </si>
  <si>
    <t>NOTA</t>
  </si>
  <si>
    <t>Enero</t>
  </si>
  <si>
    <t>Febrero</t>
  </si>
  <si>
    <t>Marzo</t>
  </si>
  <si>
    <t>Abril</t>
  </si>
  <si>
    <t>Mayo</t>
  </si>
  <si>
    <t>Junio</t>
  </si>
  <si>
    <t xml:space="preserve"> Julio</t>
  </si>
  <si>
    <t>Agosto</t>
  </si>
  <si>
    <t>Septiembre</t>
  </si>
  <si>
    <t xml:space="preserve"> Octubre</t>
  </si>
  <si>
    <t>Noviembre</t>
  </si>
  <si>
    <t>Diciembre</t>
  </si>
  <si>
    <t>A</t>
  </si>
  <si>
    <t>SUMA DEL MES</t>
  </si>
  <si>
    <t>SUMAS ACUMULADAS</t>
  </si>
  <si>
    <t>ACUMULADO DEL TRIMESTRE</t>
  </si>
  <si>
    <t>TESORERO GENERAL / DIRECTOR ADMÓN.</t>
  </si>
  <si>
    <r>
      <t>RECURSOS FEDERALES QUE SE RECIBIERON INCLUYENDO SUBSIDIOS EXTRAORDINARIOS, DANDO CUMPLIMIENTO AL ARTÍCULO 37</t>
    </r>
    <r>
      <rPr>
        <sz val="9"/>
        <color rgb="FFFFFF00"/>
        <rFont val="Noto Sans"/>
        <family val="2"/>
      </rPr>
      <t xml:space="preserve"> </t>
    </r>
    <r>
      <rPr>
        <sz val="9"/>
        <rFont val="Noto Sans"/>
        <family val="2"/>
      </rPr>
      <t xml:space="preserve">DEL PRESUPUESTO DE EGRESOS DE LA FEDERACIÓN PARA 2026, DEBERÁ PRESENTARSE EN LAS FRACCIONES I, II y III.
EL ÓRGANO DE CONTROL INTERNO DE LA INSTITUCIÓN SERÁ EL RESPONSABLE DE VALIDAR LA INFORMACIÓN PRESENTADA AL C. RECTOR(A) DE LOS RECURSOS MINISTRADOS EN EL PRESENTE EJERCICIO. </t>
    </r>
  </si>
  <si>
    <t>A =Acumulado</t>
  </si>
  <si>
    <t>R/M=Recursos Federales Mensuales (Subsidios Ordinario y Extraordinarios 2026)</t>
  </si>
  <si>
    <t>En términos del artículo 37, fracción II del Decreto de Presupuesto de Egresos de la Federación para el Ejercicio Fiscal 2026</t>
  </si>
  <si>
    <t xml:space="preserve">Costo de la plantilla de personal </t>
  </si>
  <si>
    <t>Periodo del 01 de enero al 31 de marzo de 2026</t>
  </si>
  <si>
    <t>Universidad / Institución</t>
  </si>
  <si>
    <t>Estructura de la Plantilla (Desagregada)</t>
  </si>
  <si>
    <t>Categoría</t>
  </si>
  <si>
    <t>Tipo de personal</t>
  </si>
  <si>
    <t>Costo unitario bruto (pesos)</t>
  </si>
  <si>
    <t>Número de plazas</t>
  </si>
  <si>
    <t>Responsabilidad laboral</t>
  </si>
  <si>
    <t>Ubicación</t>
  </si>
  <si>
    <t>Costo total de la plantilla (Pesos)</t>
  </si>
  <si>
    <t>Acumulado
ene. a mzo.</t>
  </si>
  <si>
    <t>√   √   √</t>
  </si>
  <si>
    <t xml:space="preserve">1er. TRIMESTRE  DE ENERO A MARZO DE 2026   ( MILES DE PESOS )   </t>
  </si>
  <si>
    <t>TESORERO GENERAL/DIRECTOR ADMÓN.</t>
  </si>
  <si>
    <t>DIRECTOR DE RECURSOS HUMANOS</t>
  </si>
  <si>
    <t xml:space="preserve">ACUMULADO A MARZO 2026 </t>
  </si>
  <si>
    <t>Periodo del 01 de abril al 30 de junio de 2026</t>
  </si>
  <si>
    <t>Acumulado
abril a jun.</t>
  </si>
  <si>
    <t xml:space="preserve">2do. TRIMESTRE  DE ABRIL A JUNIO DE 2026   ( MILES DE PESOS )   </t>
  </si>
  <si>
    <t>2do. TRIMESTRE  DE ABRIL A JUNIO DE 2023   ( MILES PESOS )</t>
  </si>
  <si>
    <t xml:space="preserve">ACUMULADO A JUNIO 2026   </t>
  </si>
  <si>
    <t>Periodo del 01 de julio al 30 de septiembre de 2026</t>
  </si>
  <si>
    <t>Julio</t>
  </si>
  <si>
    <t>Acumulado
jul. a sept.</t>
  </si>
  <si>
    <t xml:space="preserve">3er. TRIMESTRE  DE JULIO A SEPTIEMBRE DE 2026   ( MILES DE PESOS )   </t>
  </si>
  <si>
    <t>3er. TRIMESTRE  DE JULIO A SEPTIEMBRE DE 2023   ( MILES PESOS )</t>
  </si>
  <si>
    <t xml:space="preserve">ACUMULADO A SEPTIEMBRE 2026 </t>
  </si>
  <si>
    <t>Periodo del 01 de octubre al 31 de diciembre de 2026</t>
  </si>
  <si>
    <t>Octubre</t>
  </si>
  <si>
    <t>Acumulado
oct. a dic.</t>
  </si>
  <si>
    <t xml:space="preserve">4to. TRIMESTRE  DE OCTUBRE A DICIEMBRE DE 2026   ( MILES DE PESOS )   </t>
  </si>
  <si>
    <t>4to. TRIMESTRE  DE OCTUBRE A DICIEMBRE DE 2023   ( MILES PESOS )</t>
  </si>
  <si>
    <t>ACUMULADO A DICIEMBRE  2026</t>
  </si>
  <si>
    <t>En términos del artículo 37, fracción III, del Decreto de Presupuesto de Egresos de la Federación para el Ejercicio Fiscal 2026</t>
  </si>
  <si>
    <t>Desglose del gasto corriente de operación</t>
  </si>
  <si>
    <t>Del 01 de enero al 31 de marzo de 2026</t>
  </si>
  <si>
    <t>PRIMER TRIMESTRE  2026</t>
  </si>
  <si>
    <t>Programa</t>
  </si>
  <si>
    <t>(Miles de pesos)</t>
  </si>
  <si>
    <t>ACUMULADO A MARZO 2026</t>
  </si>
  <si>
    <t>Materiales y Suministros</t>
  </si>
  <si>
    <t>Servicios Generales</t>
  </si>
  <si>
    <t>Otros</t>
  </si>
  <si>
    <t>Enero-Febrero</t>
  </si>
  <si>
    <t>Enero-Marzo</t>
  </si>
  <si>
    <t xml:space="preserve"> </t>
  </si>
  <si>
    <t>SUMA DEL MES U006 (ORDINARIO Y EXTRAORDINARIO MINISTRADO)</t>
  </si>
  <si>
    <t>SUMAS DEL MES TOTALES</t>
  </si>
  <si>
    <t>Del 01 de abril al 30 de junio de 2026</t>
  </si>
  <si>
    <t>SEGUNDO TRIMESTRE  2026</t>
  </si>
  <si>
    <t>ACUMULADO A JUNIO 2026</t>
  </si>
  <si>
    <t>Enero-Abril</t>
  </si>
  <si>
    <t>Enero-Mayo</t>
  </si>
  <si>
    <t>Enero-Junio</t>
  </si>
  <si>
    <t>Del 01 de julio al 30 de septiembre de 2026</t>
  </si>
  <si>
    <t>TERCER TRIMESTRE  2026</t>
  </si>
  <si>
    <t>ACUMULADO A SEPTIEMBRE 2026</t>
  </si>
  <si>
    <t>Enero-Julio</t>
  </si>
  <si>
    <t>Enero-Agosto</t>
  </si>
  <si>
    <t>Enero-Sept.</t>
  </si>
  <si>
    <t>Del 01 de octubre al 31 de diciembre de 2026</t>
  </si>
  <si>
    <t>CUARTO TRIMESTRE  2026</t>
  </si>
  <si>
    <t>ACUMULADO A DICIEMBRE 2026</t>
  </si>
  <si>
    <t>Enero-Octubre</t>
  </si>
  <si>
    <t>Enero-Nov.</t>
  </si>
  <si>
    <t>Enero-Diciembre</t>
  </si>
  <si>
    <t>ESCUDO DE LA IES</t>
  </si>
  <si>
    <t>RESUMEN DE ESTADO DE ACTIVIDADES</t>
  </si>
  <si>
    <t>INGRESOS</t>
  </si>
  <si>
    <t>RECURSO ORDINARIO U006</t>
  </si>
  <si>
    <t>RECURSO EXTRAORDINARIO U006</t>
  </si>
  <si>
    <t>RENDIMIENTOS FINANCIEROS U006</t>
  </si>
  <si>
    <t>TOTAL DE INGRESOS FEDERALES</t>
  </si>
  <si>
    <t>EGRESOS</t>
  </si>
  <si>
    <t>PLANTILLA</t>
  </si>
  <si>
    <t>GASTOS GENERALES</t>
  </si>
  <si>
    <t>OTROS GASTOS</t>
  </si>
  <si>
    <t>TOTAL DE EGRESOS FEDERALES</t>
  </si>
  <si>
    <t>UTILIDAD O PÉRDIDA</t>
  </si>
  <si>
    <t>NOMBRE Y PUESTO QUIEN DIO Vo. Bo.</t>
  </si>
  <si>
    <t>NOTA:</t>
  </si>
  <si>
    <t>La información presentada en este formato, no exime la entrega de la Fracción IV, "Los estados de situación financiera, analítico, así como el de origen y aplicación de recursos públicos federales", mismos que deberán anexar en la entrega trimestral.</t>
  </si>
  <si>
    <t>ACUMULADO
ENE. A JUN. 2026</t>
  </si>
  <si>
    <t>ACUMULADO
ENE. A SEPT. 2026</t>
  </si>
  <si>
    <t>ACUMULADO
ENE. A DIC. 2026</t>
  </si>
  <si>
    <t>En términos del artículo 37, fracción V, del Decreto de Presupuesto de Egresos de la Federación para el Ejercicio Fiscal 2026</t>
  </si>
  <si>
    <t>Información desagregada de matrícula</t>
  </si>
  <si>
    <t>CONSOLIDADO</t>
  </si>
  <si>
    <t>Nivel Educativo</t>
  </si>
  <si>
    <t>Número de Alumnos</t>
  </si>
  <si>
    <t>Primer Ingreso</t>
  </si>
  <si>
    <t>Reingreso</t>
  </si>
  <si>
    <t>Total</t>
  </si>
  <si>
    <t>Medio Superior</t>
  </si>
  <si>
    <t>Técnico Superior Universitario</t>
  </si>
  <si>
    <t>Licenciatura</t>
  </si>
  <si>
    <t>Especialidad</t>
  </si>
  <si>
    <t>Maestría</t>
  </si>
  <si>
    <t>Doctorado</t>
  </si>
  <si>
    <t>:</t>
  </si>
  <si>
    <t>TOTAL</t>
  </si>
  <si>
    <t>Escuela/Facultad/Centro</t>
  </si>
  <si>
    <t>Municipio</t>
  </si>
  <si>
    <t>Programa/Carrera</t>
  </si>
  <si>
    <t>Sello de Servicios Escolares</t>
  </si>
  <si>
    <t>Director de Servicios Escolares</t>
  </si>
  <si>
    <t>Nota: La fracción V del artículo 37 en este formato, es independiente del artículo 35 PEF 2026 sobre matrícula Auditada que deberá ser entregado a la instancia correspondiente.
(Puede agregar al formato las filas que sean necesarias).</t>
  </si>
  <si>
    <t>Del 01 de abril al 30 de junio 2026</t>
  </si>
  <si>
    <t>MATERIALES Y SUMINISTROS</t>
  </si>
  <si>
    <t>Secretaria de Gestión y Desarrollo
Dra. Graciela Ma. de la Luz Ruíz Aguilar</t>
  </si>
  <si>
    <t>Director de Recursos Financieros
C.P. Pedro Rocha Montalvo</t>
  </si>
  <si>
    <t>ÍNDICE</t>
  </si>
  <si>
    <t>NOMBRE</t>
  </si>
  <si>
    <t>ACTIVO</t>
  </si>
  <si>
    <t>ACTIVO CIRCULANTE</t>
  </si>
  <si>
    <t>Efectivo y equivalentes</t>
  </si>
  <si>
    <t>Derechos a recibir efectivo o equivalentes</t>
  </si>
  <si>
    <t>Derechos a recibir bienes o servicios</t>
  </si>
  <si>
    <t>ESF-03</t>
  </si>
  <si>
    <t>Inventarios</t>
  </si>
  <si>
    <t>ESF-05</t>
  </si>
  <si>
    <t>Almacenes</t>
  </si>
  <si>
    <t>Estimación por pérdidas o deterioro de activos circulantes</t>
  </si>
  <si>
    <t>Otros activos circulantes</t>
  </si>
  <si>
    <t>ESF-11</t>
  </si>
  <si>
    <t>ACTIVO NO CIRCULANTE</t>
  </si>
  <si>
    <t>Inversiones financieras a largo plazo</t>
  </si>
  <si>
    <t>Derechos a recibir efectivo o equivalentes a largo plazo</t>
  </si>
  <si>
    <t>Bienes inmuebles, infraestructura y construcciones en proceso</t>
  </si>
  <si>
    <t>ESF-08</t>
  </si>
  <si>
    <t>Bienes muebles</t>
  </si>
  <si>
    <t>Activos intangibles</t>
  </si>
  <si>
    <t>ESF-09</t>
  </si>
  <si>
    <t>Depreciación, deterioro y amortización acumulada de bienes</t>
  </si>
  <si>
    <t>Activos diferidos</t>
  </si>
  <si>
    <t>Estimación por pérdida o deterioro de activos no circulantes</t>
  </si>
  <si>
    <t>ESF-10</t>
  </si>
  <si>
    <t>Otros activos no circulantes</t>
  </si>
  <si>
    <t>PASIVO</t>
  </si>
  <si>
    <t>PASIVO CIRCULANTE</t>
  </si>
  <si>
    <t>Cuentas por pagar a corto plazo</t>
  </si>
  <si>
    <t>ESF-12</t>
  </si>
  <si>
    <t>Documentos por pagar a corto plazo</t>
  </si>
  <si>
    <t>Porción a corto plazo de la deuda pública a largo plazo</t>
  </si>
  <si>
    <t>ESF-15</t>
  </si>
  <si>
    <t>Títulos y valores a corto plazo</t>
  </si>
  <si>
    <t>Pasivos diferidos a corto plazo</t>
  </si>
  <si>
    <t>Fondos y bienes de terceros en garantía y/o administración a corto plazo</t>
  </si>
  <si>
    <t>ESF-13</t>
  </si>
  <si>
    <t>Provisiones a corto plazo</t>
  </si>
  <si>
    <t>Otros pasivos a corto plazo</t>
  </si>
  <si>
    <t>PASIVO NO CIRCULANTE</t>
  </si>
  <si>
    <t>Cuentas por pagar a largo plazo</t>
  </si>
  <si>
    <t>Documentos por pagar a largo plazo</t>
  </si>
  <si>
    <t>Deuda pública a largo plazo</t>
  </si>
  <si>
    <t>Pasivos diferidos a largo plazo</t>
  </si>
  <si>
    <t>ESF-14</t>
  </si>
  <si>
    <t>Fondos y bienes de terceros en garantía y/o en administración a largo plazo</t>
  </si>
  <si>
    <t>Provisiones a largo plazo</t>
  </si>
  <si>
    <t>HACIENDA PÚBLICA/ PATRIMONIO</t>
  </si>
  <si>
    <t>HACIENDA PÚBLICA/PATRIMONIO CONTRIBUIDO</t>
  </si>
  <si>
    <t>VHP-01</t>
  </si>
  <si>
    <t>Aportaciones</t>
  </si>
  <si>
    <t>Donaciones de capital</t>
  </si>
  <si>
    <t>Actualización de la hacienda pública/patrimonio</t>
  </si>
  <si>
    <t>HACIENDA PÚBLICA /PATRIMONIO GENERADO</t>
  </si>
  <si>
    <t>VHP-02</t>
  </si>
  <si>
    <t>Resultados del ejercicio (ahorro/ desahorro)</t>
  </si>
  <si>
    <t>Resultados de ejercicios anteriores</t>
  </si>
  <si>
    <t>Revalúos</t>
  </si>
  <si>
    <t>Reservas</t>
  </si>
  <si>
    <t>Rectificaciones de resultados de ejercicios anteriores</t>
  </si>
  <si>
    <t>EXCESO O INSUFICIENCIA EN LA ACTUALIZACIÓN DE LA HACIENDA PÚBLICA/ PATRIMONIO</t>
  </si>
  <si>
    <t>Resultado por posición monetaria</t>
  </si>
  <si>
    <t>Resultado por tenencia de activos no monetarios</t>
  </si>
  <si>
    <t>Bajo protesta de decir verdad declaramos que los Estados Financieros y sus notas, son razonablemente correctos y son responsabilidad del emisor.</t>
  </si>
  <si>
    <t>INGRESOS Y OTROS BENEFICIOS</t>
  </si>
  <si>
    <t>INGRESOS DE GESTIÓN</t>
  </si>
  <si>
    <t>EA-01</t>
  </si>
  <si>
    <t>Impuestos</t>
  </si>
  <si>
    <t>Cuotas y aportaciones de seguridad social</t>
  </si>
  <si>
    <t>Contribuciones de mejoras</t>
  </si>
  <si>
    <t>Derechos</t>
  </si>
  <si>
    <t>Productos de tipo corriente</t>
  </si>
  <si>
    <t>Aprovechamientos de tipo corriente</t>
  </si>
  <si>
    <t>Ingresos por venta de bienes y servicios</t>
  </si>
  <si>
    <t>Ingresos no comprendidas en las fracciones de la ley de ingresos causadas en ejercicios fiscales anteriores pendientes de liquidación o pago</t>
  </si>
  <si>
    <t>PARTICIPACIONES, APORTACIONES, TRANSFERENCIAS, ASIGNACIONES, SUBSIDIOS Y OTRAS AYUDAS</t>
  </si>
  <si>
    <t>Participaciones y aportaciones</t>
  </si>
  <si>
    <t>Transferencias, asignaciones, subsidios y otras ayudas</t>
  </si>
  <si>
    <t>OTROS INGRESOS Y BENEFICIOS</t>
  </si>
  <si>
    <t>EA-02</t>
  </si>
  <si>
    <t>Ingresos financieros</t>
  </si>
  <si>
    <t>Incremento por variación de inventarios</t>
  </si>
  <si>
    <t>Disminución del exceso de estimaciones por pérdida o deterioro u obsolescencia</t>
  </si>
  <si>
    <t>Disminución del exceso de provisiones</t>
  </si>
  <si>
    <t>Otros ingresos</t>
  </si>
  <si>
    <t>GASTOS Y OTRAS PÉRDIDAS</t>
  </si>
  <si>
    <t>EA-03</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</si>
  <si>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</si>
  <si>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</si>
  <si>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</si>
  <si>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</si>
  <si>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</si>
  <si>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</si>
  <si>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</si>
  <si>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</si>
  <si>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</si>
  <si>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</si>
  <si>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</si>
  <si>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</si>
  <si>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</si>
  <si>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</si>
  <si>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</si>
  <si>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</si>
  <si>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</si>
  <si>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</si>
  <si>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</si>
  <si>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</si>
  <si>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</si>
  <si>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</si>
  <si>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</si>
  <si>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</si>
  <si>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</si>
  <si>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</si>
  <si>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</si>
  <si>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</si>
  <si>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</si>
  <si>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</si>
  <si>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RESULTADOS DEL EJERCICIO (AHORRO/ DESAHORRO)</t>
  </si>
  <si>
    <t>DIRECTOR DE RECURSOS FINANCIEROS</t>
  </si>
  <si>
    <t>RECTORA GENERAL</t>
  </si>
  <si>
    <t>C.P. PEDRO ROCHA MONTALVO</t>
  </si>
  <si>
    <t>MTRO. LUIS FERNANDO LÓPEZ ORNELAS</t>
  </si>
  <si>
    <t>DRA. CLAUDIA SUSANA GÓMEZ LÓPEZ</t>
  </si>
  <si>
    <t>UNIVERSIDAD DE GUANAJUATO 
ESTADO DE SITUACIÓN FINANCIERA 
AL 31 DE MARZO DE 2026</t>
  </si>
  <si>
    <t>UNIVERSIDAD DE GUANAJUATO 
ESTADO DE ACTIVIDADES 
DEL 1 DE ENERO AL 31 DE MARZO DE 2026</t>
  </si>
  <si>
    <t>Asesor</t>
  </si>
  <si>
    <t>No Clasificado</t>
  </si>
  <si>
    <t>Guanajuato</t>
  </si>
  <si>
    <t>Asesor de Campus C</t>
  </si>
  <si>
    <t>Asistente Ejecutivo</t>
  </si>
  <si>
    <t>Administrativo</t>
  </si>
  <si>
    <t>Celaya</t>
  </si>
  <si>
    <t>Irapuato</t>
  </si>
  <si>
    <t>León</t>
  </si>
  <si>
    <t>Salamanca</t>
  </si>
  <si>
    <t>Silao</t>
  </si>
  <si>
    <t>Yuriria</t>
  </si>
  <si>
    <t>Coordinador A</t>
  </si>
  <si>
    <t>Encargado Administrativo D</t>
  </si>
  <si>
    <t>Penjamo</t>
  </si>
  <si>
    <t>Operador de Vehículos</t>
  </si>
  <si>
    <t>Moroleón</t>
  </si>
  <si>
    <t>Salvatierra</t>
  </si>
  <si>
    <t>San Luis de la Paz</t>
  </si>
  <si>
    <t>Profesor AA</t>
  </si>
  <si>
    <t>Docente</t>
  </si>
  <si>
    <t>Académico</t>
  </si>
  <si>
    <t>Profesor Asistente A</t>
  </si>
  <si>
    <t>Profesor Asistente B</t>
  </si>
  <si>
    <t>Profesor Asistente C</t>
  </si>
  <si>
    <t>Profesor Asociado A</t>
  </si>
  <si>
    <t>Profesor Asociado B</t>
  </si>
  <si>
    <t>Profesor Asociado C</t>
  </si>
  <si>
    <t>Profesor Tiempo Parcial X</t>
  </si>
  <si>
    <t>Profesor Tiempo Parcial Y</t>
  </si>
  <si>
    <t>Profesor Titular A</t>
  </si>
  <si>
    <t>Profesor Titular B</t>
  </si>
  <si>
    <t>Profesor Titular C</t>
  </si>
  <si>
    <t>Auxiliar Técnico Académico A</t>
  </si>
  <si>
    <t>No Docente</t>
  </si>
  <si>
    <t>Apoyo Académico</t>
  </si>
  <si>
    <t>Auxiliar Técnico Académico B</t>
  </si>
  <si>
    <t>Auxiliar Técnico Académico C</t>
  </si>
  <si>
    <t>Entrenador B</t>
  </si>
  <si>
    <t>Fila</t>
  </si>
  <si>
    <t>Técnico Académico A</t>
  </si>
  <si>
    <t>Técnico Académico B</t>
  </si>
  <si>
    <t>Técnico Académico C</t>
  </si>
  <si>
    <t>Técnico Académico Profesional A</t>
  </si>
  <si>
    <t>Técnico Académico Profesional B</t>
  </si>
  <si>
    <t>Técnico Académico Profesional C</t>
  </si>
  <si>
    <t>Técnico Académico Profesional D</t>
  </si>
  <si>
    <t>Director Académico A</t>
  </si>
  <si>
    <t>Directivo</t>
  </si>
  <si>
    <t>Director Académico A N.M.S.</t>
  </si>
  <si>
    <t>Director Académico B N.M.S.</t>
  </si>
  <si>
    <t>Director Académico D</t>
  </si>
  <si>
    <t>Director Administrativo A</t>
  </si>
  <si>
    <t>Director Administrativo C</t>
  </si>
  <si>
    <t>Director de Departamento Académico A</t>
  </si>
  <si>
    <t>Director de Departamento Académico B</t>
  </si>
  <si>
    <t>Director de Departamento Académico C</t>
  </si>
  <si>
    <t>Director de División A</t>
  </si>
  <si>
    <t>Director de División B</t>
  </si>
  <si>
    <t>Director del Colegio de Nivel Medio Superior A</t>
  </si>
  <si>
    <t>Director del Colegio de Nivel Medio Superior B</t>
  </si>
  <si>
    <t>Rector</t>
  </si>
  <si>
    <t>Rector de Campus A</t>
  </si>
  <si>
    <t>Rector de Campus B</t>
  </si>
  <si>
    <t>Rector de Campus C</t>
  </si>
  <si>
    <t>Rector General</t>
  </si>
  <si>
    <t>Secretario Académico</t>
  </si>
  <si>
    <t>Secretario Académico del Colegio del Nivel Medio Superior A</t>
  </si>
  <si>
    <t>Secretario Administrativo D</t>
  </si>
  <si>
    <t>Secretario de Gestión y Desarrollo</t>
  </si>
  <si>
    <t>Secretario General</t>
  </si>
  <si>
    <t>Coordinador Administrativo A N.M.S.</t>
  </si>
  <si>
    <t>Mando Superior</t>
  </si>
  <si>
    <t>Coordinador Administrativo B N.M.S.</t>
  </si>
  <si>
    <t>Coordinador General Administrativo</t>
  </si>
  <si>
    <t>Jefe de Departamento A</t>
  </si>
  <si>
    <t>Jefe de Departamento B</t>
  </si>
  <si>
    <t>Jefe de Departamento C</t>
  </si>
  <si>
    <t>Jefe de Departamento D</t>
  </si>
  <si>
    <t>Secretario Académico A N.M.S.</t>
  </si>
  <si>
    <t>Secretario Académico B N.M.S.</t>
  </si>
  <si>
    <t>Secretario Académico de Campus A</t>
  </si>
  <si>
    <t>Secretario Académico de Campus B</t>
  </si>
  <si>
    <t>Secretario Académico de División A</t>
  </si>
  <si>
    <t>Secretario Académico de División B</t>
  </si>
  <si>
    <t>Secretario Particular B</t>
  </si>
  <si>
    <t>Secretario Particular C</t>
  </si>
  <si>
    <t>Secretario Particular de Campus A</t>
  </si>
  <si>
    <t>Secretario Particular de Campus B</t>
  </si>
  <si>
    <t>Secretario Particular del Colegio del Nivel Medio Superior A</t>
  </si>
  <si>
    <t>Mando Medio</t>
  </si>
  <si>
    <t>Coordinador AA</t>
  </si>
  <si>
    <t>Coordinador Académico Administrativo B</t>
  </si>
  <si>
    <t>Coordinador Académico Administrativo C</t>
  </si>
  <si>
    <t>Coordinador B</t>
  </si>
  <si>
    <t>Coordinador C</t>
  </si>
  <si>
    <t>Coordinador D</t>
  </si>
  <si>
    <t>Asistente Administrativo  AA</t>
  </si>
  <si>
    <t>Administrativo Confianza</t>
  </si>
  <si>
    <t>Asistente Administrativo A</t>
  </si>
  <si>
    <t>Asistente Administrativo B</t>
  </si>
  <si>
    <t>Asistente Administrativo C</t>
  </si>
  <si>
    <t>Asistente de Coordinador</t>
  </si>
  <si>
    <t>Asistente de Coordinador A</t>
  </si>
  <si>
    <t>Asistente de Coordinador AA</t>
  </si>
  <si>
    <t>Encargado Administrativo A</t>
  </si>
  <si>
    <t>Encargado Administrativo B</t>
  </si>
  <si>
    <t>Encargado Administrativo C</t>
  </si>
  <si>
    <t>Secretaria B Taquimecanógrafa</t>
  </si>
  <si>
    <t>Secretaria C Ejecutiva</t>
  </si>
  <si>
    <t>Secretario no Categorizado</t>
  </si>
  <si>
    <t>Almacenista</t>
  </si>
  <si>
    <t>Asistente Administrativo</t>
  </si>
  <si>
    <t>Asistente de Biblioteca A</t>
  </si>
  <si>
    <t>Asistente de Biblioteca B</t>
  </si>
  <si>
    <t>Asistente de Biblioteca C</t>
  </si>
  <si>
    <t>Auxiliar Administrativo</t>
  </si>
  <si>
    <t>Auxiliar de Almacén</t>
  </si>
  <si>
    <t>Encargado de Ventanilla</t>
  </si>
  <si>
    <t>Secretaria</t>
  </si>
  <si>
    <t>Secretaria Ejecutiva</t>
  </si>
  <si>
    <t>Asistente de Difusión Cultural</t>
  </si>
  <si>
    <t>Servicios</t>
  </si>
  <si>
    <t>Auxiliar de Servicios</t>
  </si>
  <si>
    <t>Conserje</t>
  </si>
  <si>
    <t>Mensajero</t>
  </si>
  <si>
    <t>Oficial de Servicios A</t>
  </si>
  <si>
    <t>Oficial de Servicios B</t>
  </si>
  <si>
    <t>Oficial de Servicios C</t>
  </si>
  <si>
    <t>Técnico Especializado</t>
  </si>
  <si>
    <t>Tipográfico B</t>
  </si>
  <si>
    <t>Vigilante</t>
  </si>
  <si>
    <t>MTRO. JOSÉ MARTÍN LÓPEZ CUSTODIO</t>
  </si>
  <si>
    <t>NMS</t>
  </si>
  <si>
    <t>ESCUELA DE NIVEL MEDIO SUPERIOR CENTRO HISTÓRICO LEÓN</t>
  </si>
  <si>
    <t>LEÓN</t>
  </si>
  <si>
    <t>BACHILLERATO BIVALENTE</t>
  </si>
  <si>
    <t>ESCUELA DE NIVEL MEDIO SUPERIOR DE GUANAJUATO</t>
  </si>
  <si>
    <t>GUANAJUATO</t>
  </si>
  <si>
    <t>ESCUELA DE NIVEL MEDIO SUPERIOR DE SALAMANCA</t>
  </si>
  <si>
    <t>SALAMANCA</t>
  </si>
  <si>
    <t>ESCUELA DE NIVEL MEDIO SUPERIOR DE SILAO</t>
  </si>
  <si>
    <t>SILAO</t>
  </si>
  <si>
    <t>ESCUELA DE NIVEL MEDIO SUPERIOR DE CELAYA</t>
  </si>
  <si>
    <t>CELAYA</t>
  </si>
  <si>
    <t>BACHILLERATO GENERAL</t>
  </si>
  <si>
    <t>ESCUELA DE NIVEL MEDIO SUPERIOR DE IRAPUATO</t>
  </si>
  <si>
    <t>IRAPUATO</t>
  </si>
  <si>
    <t>ESCUELA DE NIVEL MEDIO SUPERIOR DE MOROLEÓN</t>
  </si>
  <si>
    <t>MOROLEÓN</t>
  </si>
  <si>
    <t>ESCUELA DE NIVEL MEDIO SUPERIOR DE PÉNJAMO</t>
  </si>
  <si>
    <t>PÉNJAMO</t>
  </si>
  <si>
    <t>ESCUELA DE NIVEL MEDIO SUPERIOR DE SALVATIERRA</t>
  </si>
  <si>
    <t>SALVATIERRA</t>
  </si>
  <si>
    <t>ESCUELA DE NIVEL MEDIO SUPERIOR DE SAN LUIS DE LA PAZ</t>
  </si>
  <si>
    <t>SAN LUIS DE LA PAZ</t>
  </si>
  <si>
    <t>NMS TERMINAL</t>
  </si>
  <si>
    <t>DIVISIÓN DE ARQUITECTURA, ARTE Y DISEÑO</t>
  </si>
  <si>
    <t>MAESTRO EN COMPOSICIÓN</t>
  </si>
  <si>
    <t>PROFESOR DE CANTO</t>
  </si>
  <si>
    <t>PROFESOR DE GUITARRA</t>
  </si>
  <si>
    <t>PROFESOR DE INSTRUMENTO</t>
  </si>
  <si>
    <t>PROFESOR DE MÚSICA ESCOLAR</t>
  </si>
  <si>
    <t>PROFESOR DE PIANO</t>
  </si>
  <si>
    <t>TSU</t>
  </si>
  <si>
    <t>DIVISIÓN DE CIENCIAS E INGENIERÍAS</t>
  </si>
  <si>
    <t xml:space="preserve">LEÓN </t>
  </si>
  <si>
    <t>TÉCNICO SUPERIOR UNIVERSITARIO EN CURTIDURÍA</t>
  </si>
  <si>
    <t>LICENCIATURA</t>
  </si>
  <si>
    <t>DIVISIÓN DE CIENCIAS DE LA SALUD E INGENIERÍAS</t>
  </si>
  <si>
    <t>LICENCIATURA EN ENFERMERÍA Y OBSTETRICIA</t>
  </si>
  <si>
    <t>LICENCIATURA EN ENFERMERÍA Y OBSTETRICIA (ABIERTA)</t>
  </si>
  <si>
    <t>LICENCIATURA EN FISIOTERAPIA</t>
  </si>
  <si>
    <t>LICENCIATURA EN INGENIERÍA CIVIL</t>
  </si>
  <si>
    <t>LICENCIATURA EN INGENIERÍA EN BIOTECNOLOGÍA</t>
  </si>
  <si>
    <t>LICENCIATURA EN NUTRICIÓN</t>
  </si>
  <si>
    <t>LICENCIATURA EN PSICOLOGÍA CLÍNICA</t>
  </si>
  <si>
    <t>DIVISIÓN DE CIENCIAS SOCIALES Y ADMINISTRATIVAS</t>
  </si>
  <si>
    <t>LICENCIATURA EN ADMINISTRACIÓN</t>
  </si>
  <si>
    <t>LICENCIATURA EN ADMINISTRACIÓN DE NEGOCIOS (NO ESCOLARIZADA)</t>
  </si>
  <si>
    <t>LICENCIATURA EN ADMINISTRACIÓN FINANCIERA</t>
  </si>
  <si>
    <t>LICENCIATURA EN AGRONEGOCIOS (NO ESCOLARIZADA)</t>
  </si>
  <si>
    <t>LICENCIATURA EN CONTADOR PÚBLICO</t>
  </si>
  <si>
    <t>LICENCIATURA EN MERCADOTECNIA</t>
  </si>
  <si>
    <t>LICENCIATURA EN ARQUITECTURA</t>
  </si>
  <si>
    <t>LICENCIATURA EN ARTES ESCÉNICAS</t>
  </si>
  <si>
    <t>LICENCIATURA EN ARTES VISUALES</t>
  </si>
  <si>
    <t>LICENCIATURA EN DISEÑO DE INTERIORES</t>
  </si>
  <si>
    <t>LICENCIATURA EN DISEÑO GRÁFICO</t>
  </si>
  <si>
    <t>LICENCIATURA EN MÚSICA</t>
  </si>
  <si>
    <t>DIVISIÓN DE CIENCIAS ECONÓMICO ADMINISTRATIVAS</t>
  </si>
  <si>
    <t>LICENCIATURA EN ADMINISTRACIÓN DE LA CALIDAD Y LA PRODUCTIVIDAD</t>
  </si>
  <si>
    <t>LICENCIATURA EN ADMINISTRACIÓN DE RECURSOS TURÍSTICOS</t>
  </si>
  <si>
    <t>LICENCIATURA EN COMERCIO INTERNACIONAL</t>
  </si>
  <si>
    <t>LICENCIATURA EN ECONOMÍA</t>
  </si>
  <si>
    <t>LICENCIATURA EN RELACIONES INDUSTRIALES</t>
  </si>
  <si>
    <t>LICENCIATURA EN SISTEMAS DE INFORMACIÓN ADMINISTRATIVA</t>
  </si>
  <si>
    <t>DIVISIÓN DE CIENCIAS NATURALES Y EXACTAS</t>
  </si>
  <si>
    <t>LICENCIATURA EN BIOLOGÍA EXPERIMENTAL</t>
  </si>
  <si>
    <t>LICENCIATURA EN COMPUTACIÓN MATEMÁTICA</t>
  </si>
  <si>
    <t>LICENCIATURA EN MATEMÁTICAS</t>
  </si>
  <si>
    <t>LICENCIATURA EN QUÍMICA</t>
  </si>
  <si>
    <t>LICENCIATURA EN QUÍMICO FARMACÉUTICO BIÓLOGO</t>
  </si>
  <si>
    <t>LICENCIATURA EN INGENIERÍA QUÍMICA</t>
  </si>
  <si>
    <t>DIVISIÓN DE CIENCIAS SOCIALES Y HUMANIDADES</t>
  </si>
  <si>
    <t>LICENCIATURA EN EDUCACIÓN</t>
  </si>
  <si>
    <t>LICENCIATURA EN FILOSOFÍA</t>
  </si>
  <si>
    <t>LICENCIATURA EN LA ENSEÑANZA DEL ESPAÑOL COMO SEGUNDA LENGUA</t>
  </si>
  <si>
    <t>LICENCIATURA EN LA ENSEÑANZA DEL INGLÉS</t>
  </si>
  <si>
    <t>LICENCIATURA EN LETRAS ESPAÑOLAS</t>
  </si>
  <si>
    <t>LICENCIATURA EN HISTORIA</t>
  </si>
  <si>
    <t>DIVISIÓN DE DERECHO, POLÍTICA Y GOBIERNO</t>
  </si>
  <si>
    <t>LICENCIATURA EN ADMINISTRACIÓN PÚBLICA</t>
  </si>
  <si>
    <t>LICENCIATURA EN CIENCIA POLÍTICA</t>
  </si>
  <si>
    <t>LICENCIATURA EN DERECHO</t>
  </si>
  <si>
    <t>DIVISIÓN DE INGENIERÍAS</t>
  </si>
  <si>
    <t>LICENCIATURA EN GEOGRAFÍA</t>
  </si>
  <si>
    <t>LICENCIATURA EN INGENIERÍA AMBIENTAL</t>
  </si>
  <si>
    <t>LICENCIATURA EN INGENIERÍA DE MINAS</t>
  </si>
  <si>
    <t>LICENCIATURA EN INGENIERÍA EN GEOLOGÍA</t>
  </si>
  <si>
    <t>LICENCIATURA EN INGENIERÍA GEOMÁTICA</t>
  </si>
  <si>
    <t>LICENCIATURA EN INGENIERÍA HIDRÁULICA</t>
  </si>
  <si>
    <t>LICENCIATURA EN INGENIERÍA METALÚRGICA</t>
  </si>
  <si>
    <t>DIVISIÓN DE CIENCIAS DE LA VIDA</t>
  </si>
  <si>
    <t>LICENCIATURA EN AGRONEGOCIOS</t>
  </si>
  <si>
    <t>LICENCIATURA EN INGENIERÍA AGRÓNICA</t>
  </si>
  <si>
    <t>LICENCIATURA EN INGENIERÍA EN AGRONOMÍA</t>
  </si>
  <si>
    <t>LICENCIATURA EN INGENIERÍA EN ENERGÍAS RENOVABLES</t>
  </si>
  <si>
    <t>LICENCIATURA EN MEDICINA VETERINARIA Y ZOOTECNIA</t>
  </si>
  <si>
    <t>DIVISIÓN DE CIENCIAS DE LA SALUD</t>
  </si>
  <si>
    <t>LICENCIATURA EN CIENCIAS DE LA ACTIVIDAD FÍSICA Y SALUD</t>
  </si>
  <si>
    <t>LICENCIATURA EN MÉDICO CIRUJANO</t>
  </si>
  <si>
    <t>LICENCIATURA EN PSICOLOGÍA</t>
  </si>
  <si>
    <t>LICENCIATURA EN FÍSICA</t>
  </si>
  <si>
    <t>LICENCIATURA EN INGENIERÍA BIOMÉDICA</t>
  </si>
  <si>
    <t>LICENCIATURA EN INGENIERÍA FÍSICA</t>
  </si>
  <si>
    <t>LICENCIATURA EN INGENIERÍA QUÍMICA SUSTENTABLE</t>
  </si>
  <si>
    <t>LICENCIATURA EN ANTROPOLOGÍA SOCIAL</t>
  </si>
  <si>
    <t>LICENCIATURA EN CIENCIA POLÍTICA Y ADMINISTRACIÓN PÚBLICA</t>
  </si>
  <si>
    <t>LICENCIATURA EN CULTURA Y ARTE</t>
  </si>
  <si>
    <t>LICENCIATURA EN DESARROLLO Y GESTIÓN DEL TERRITORIO</t>
  </si>
  <si>
    <t>LICENCIATURA EN SOCIOLOGÍA</t>
  </si>
  <si>
    <t>LICENCIATURA EN TRABAJO SOCIAL</t>
  </si>
  <si>
    <t>LICENCIATURA EN ARTES DIGITALES</t>
  </si>
  <si>
    <t>LICENCIATURA EN GESTIÓN EMPRESARIAL</t>
  </si>
  <si>
    <t>LICENCIATURA EN INGENIERÍA DE DATOS E INTELIGENCIA ARTIFICIAL</t>
  </si>
  <si>
    <t>LICENCIATURA EN INGENIERÍA ELÉCTRICA</t>
  </si>
  <si>
    <t>LICENCIATURA EN INGENIERÍA EN COMUNICACIONES Y ELECTRÓNICA</t>
  </si>
  <si>
    <t>LICENCIATURA EN INGENIERÍA EN MECATRÓNICA</t>
  </si>
  <si>
    <t>LICENCIATURA EN INGENIERÍA EN SISTEMAS COMPUTACIONALES</t>
  </si>
  <si>
    <t>LICENCIATURA EN INGENIERÍA MECÁNICA</t>
  </si>
  <si>
    <t>LICENCIATURA EN INGENIERÍA AGROINDUSTRIAL</t>
  </si>
  <si>
    <t>LICENCIATURA EN DESARROLLO REGIONAL</t>
  </si>
  <si>
    <t>TIERRA BLANCA</t>
  </si>
  <si>
    <t>LICENCIATURA EN INGENIERÍA EN ALIMENTOS</t>
  </si>
  <si>
    <t>YURIRIA</t>
  </si>
  <si>
    <t>LICENCIATURA EN INGENIERÍA EN AUTOMATIZACIÓN INDUSTRIAL</t>
  </si>
  <si>
    <t>ESPECIALIDAD</t>
  </si>
  <si>
    <t>ESPECIALIDAD DE ENFERMERÍA EN CUIDADOS INTENSIVOS</t>
  </si>
  <si>
    <t>ESPECIALIDAD EN ENFERMERÍA MÉDICO QUIRÚRGICA</t>
  </si>
  <si>
    <t>ESPECIALIDAD EN NOTARIO PÚBLICO</t>
  </si>
  <si>
    <t>ESPECIALIDAD EN ECONOMÍA DE LA CONSTRUCCIÓN</t>
  </si>
  <si>
    <t>ESPECIALIDAD EN VALUACIÓN DE INMUEBLES, MAQUINARIA Y EQUIPO</t>
  </si>
  <si>
    <t>ESPECIALIDAD DE MEDICINA CRÍTICA PEDIÁTRICA</t>
  </si>
  <si>
    <t>ESPECIALIDAD DE PATOLOGÍA CLÍNICA</t>
  </si>
  <si>
    <t>ESPECIALIDAD EN ADMINISTRACIÓN Y GESTIÓN DE LOS SERVICIOS DE ENFERMERÍA</t>
  </si>
  <si>
    <t>ESPECIALIDAD EN ANATOMÍA PATOLÓGICA</t>
  </si>
  <si>
    <t>ESPECIALIDAD EN ANESTESIOLOGÍA</t>
  </si>
  <si>
    <t>ESPECIALIDAD EN ANESTESIOLOGÍA PEDIÁTRICA</t>
  </si>
  <si>
    <t>ESPECIALIDAD EN AUDIOLOGÍA, OTONEUROLOGÍA Y FONIATRÍA</t>
  </si>
  <si>
    <t>ESPECIALIDAD EN CALIDAD DE LA ATENCIÓN CLÍNICA</t>
  </si>
  <si>
    <t>ESPECIALIDAD EN CARDIOLOGÍA</t>
  </si>
  <si>
    <t>ESPECIALIDAD EN CIRUGÍA GENERAL</t>
  </si>
  <si>
    <t>ESPECIALIDAD EN CIRUGÍA ONCOLÓGICA</t>
  </si>
  <si>
    <t>ESPECIALIDAD EN CIRUGÍA PEDIÁTRICA</t>
  </si>
  <si>
    <t>ESPECIALIDAD EN ENFERMERÍA PEDIÁTRICA</t>
  </si>
  <si>
    <t>ESPECIALIDAD EN GERIATRÍA</t>
  </si>
  <si>
    <t>ESPECIALIDAD EN GINECO-OBSTETRICIA</t>
  </si>
  <si>
    <t>ESPECIALIDAD EN HEMATOLOGÍA PEDIÁTRICA</t>
  </si>
  <si>
    <t>ESPECIALIDAD EN IMAGENOLOGÍA DIAGNÓSTICA Y TERAPÉUTICA</t>
  </si>
  <si>
    <t>ESPECIALIDAD EN MEDICINA CRÍTICA</t>
  </si>
  <si>
    <t>ESPECIALIDAD EN MEDICINA DE REHABILITACIÓN</t>
  </si>
  <si>
    <t>ESPECIALIDAD EN MEDICINA DE URGENCIAS</t>
  </si>
  <si>
    <t>ESPECIALIDAD EN MEDICINA DEL TRABAJO Y AMBIENTAL</t>
  </si>
  <si>
    <t>ESPECIALIDAD EN MEDICINA FAMILIAR</t>
  </si>
  <si>
    <t>ESPECIALIDAD EN MEDICINA INTERNA</t>
  </si>
  <si>
    <t>ESPECIALIDAD EN MEDICINA MATERNO FETAL</t>
  </si>
  <si>
    <t>ESPECIALIDAD EN MEDICINA PALIATIVA Y DEL DOLOR</t>
  </si>
  <si>
    <t>ESPECIALIDAD EN NEFROLOGÍA</t>
  </si>
  <si>
    <t>ESPECIALIDAD EN NEONATOLOGÍA</t>
  </si>
  <si>
    <t>ESPECIALIDAD EN NEUMOLOGÍA</t>
  </si>
  <si>
    <t>ESPECIALIDAD EN ORTOPEDIA Y TRAUMATOLOGÍA</t>
  </si>
  <si>
    <t>ESPECIALIDAD EN OTORRINOLARINGOLOGÍA Y CIRUGÍA DE CABEZA Y CUELLO</t>
  </si>
  <si>
    <t>ESPECIALIDAD EN PEDIATRÍA</t>
  </si>
  <si>
    <t>ESPECIALIDAD EN PSIQUIATRÍA</t>
  </si>
  <si>
    <t>ESPECIALIDAD EN TERAPIA FAMILIAR</t>
  </si>
  <si>
    <t>ESPECIALIDAD EN UROLOGÍA</t>
  </si>
  <si>
    <t>MAESTRÍA</t>
  </si>
  <si>
    <t>MAESTRÍA EN CIENCIAS DE ENFERMERÍA</t>
  </si>
  <si>
    <t>MAESTRÍA EN ESTUDIOS SOCIALES Y CULTURALES</t>
  </si>
  <si>
    <t>MAESTRÍA EN ARQUITECTURA DEL PAISAJE PATRIMONIAL</t>
  </si>
  <si>
    <t>MAESTRÍA EN ARTES</t>
  </si>
  <si>
    <t>MAESTRÍA EN PLANEAMIENTO URBANO REGIONAL</t>
  </si>
  <si>
    <t>MAESTRÍA EN RESTAURACIÓN DE SITIOS Y MONUMENTOS</t>
  </si>
  <si>
    <t>MAESTRÍA EN ADMINISTRACIÓN</t>
  </si>
  <si>
    <t>MAESTRÍA EN DESARROLLO ORGANIZACIONAL</t>
  </si>
  <si>
    <t>MAESTRÍA EN DIRECCIÓN ESTRATÉGICA DEL CAPITAL HUMANO</t>
  </si>
  <si>
    <t>MAESTRÍA EN ECONOMÍA Y FINANZAS</t>
  </si>
  <si>
    <t>MAESTRÍA EN FISCAL</t>
  </si>
  <si>
    <t>MAESTRÍA EN TURISMO, DESARROLLO Y PATRIMONIO</t>
  </si>
  <si>
    <t>MAESTRÍA EN CIENCIA Y TECNOLOGÍA DE NANOMATERIALES</t>
  </si>
  <si>
    <t>MAESTRÍA EN CIENCIAS (ASTROFÍSICA)</t>
  </si>
  <si>
    <t>MAESTRÍA EN CIENCIAS (BIOLOGÍA)</t>
  </si>
  <si>
    <t>MAESTRÍA EN CIENCIAS FARMACÉUTICAS</t>
  </si>
  <si>
    <t>MAESTRÍA EN CIENCIAS QUÍMICAS</t>
  </si>
  <si>
    <t>MAESTRÍA EN GESTIÓN E INNOVACIÓN TECNOLÓGICA</t>
  </si>
  <si>
    <t>MAESTRÍA EN INGENIERÍA QUÍMICA (INTEGRACIÓN DE PROCESOS)</t>
  </si>
  <si>
    <t>MAESTRÍA EN DESARROLLO DOCENTE</t>
  </si>
  <si>
    <t>MAESTRÍA EN FILOSOFÍA</t>
  </si>
  <si>
    <t>MAESTRÍA EN HISTORIA (ESTUDIOS HISTÓRICOS INTERDISCIPLINARIOS)</t>
  </si>
  <si>
    <t>MAESTRÍA EN INVESTIGACIÓN EDUCATIVA</t>
  </si>
  <si>
    <t>MAESTRÍA EN LINGÜÍSTICA APLICADA A LA ENSEÑANZA DEL INGLÉS</t>
  </si>
  <si>
    <t>MAESTRÍA EN LITERATURA HISPANOAMERICANA</t>
  </si>
  <si>
    <t>MAESTRÍA EN ANÁLISIS POLÍTICO</t>
  </si>
  <si>
    <t>MAESTRÍA EN CIENCIAS FORENSES</t>
  </si>
  <si>
    <t>MAESTRÍA EN CIENCIAS JURÍDICO PENALES</t>
  </si>
  <si>
    <t>MAESTRÍA EN GESTIÓN, DESARROLLO Y GOBIERNO</t>
  </si>
  <si>
    <t>MAESTRÍA EN JUSTICIA CONSTITUCIONAL</t>
  </si>
  <si>
    <t>MAESTRÍA EN SOCIEDAD Y PATRIMONIO</t>
  </si>
  <si>
    <t>MAESTRÍA EN CIENCIAS DEL AGUA</t>
  </si>
  <si>
    <t>MAESTRÍA EN CIENCIAS EN INGENIERÍA METALÚRGICA Y MATERIALES</t>
  </si>
  <si>
    <t>MAESTRÍA EN GERENCIA DE PROYECTOS DE LA CONSTRUCCIÓN</t>
  </si>
  <si>
    <t>MAESTRÍA EN BIOCIENCIAS</t>
  </si>
  <si>
    <t>MAESTRÍA EN PRODUCCIÓN PECUARIA</t>
  </si>
  <si>
    <t>MAESTRÍA EN PROTECCIÓN VEGETAL DE HORTALIZAS</t>
  </si>
  <si>
    <t>MAESTRÍA INTERNACIONAL EN AGRICULTURA PROTEGIDA</t>
  </si>
  <si>
    <t>MAESTRÍA EN CIENCIAS DEL COMPORTAMIENTO</t>
  </si>
  <si>
    <t>MAESTRÍA EN CIENCIAS MÉDICAS</t>
  </si>
  <si>
    <t>MAESTRÍA EN EPIDEMIOLOGÍA Y ADMINISTRACIÓN EN SALUD</t>
  </si>
  <si>
    <t>MAESTRÍA EN INVESTIGACIÓN CLÍNICA</t>
  </si>
  <si>
    <t>MAESTRÍA EN CIENCIAS APLICADAS</t>
  </si>
  <si>
    <t>MAESTRÍA EN FÍSICA</t>
  </si>
  <si>
    <t>MAESTRÍA EN CULTURA Y ARTE</t>
  </si>
  <si>
    <t>MAESTRÍA EN ESTUDIOS PARA EL DESARROLLO</t>
  </si>
  <si>
    <t>MAESTRÍA EN DOCENCIA UNIVERSITARIA PARA LA EDUCACIÓN DIGITAL</t>
  </si>
  <si>
    <t>MAESTRÍA EN INGENIERÍA ELÉCTRICA (INSTRUMENTACIÓN Y SISTEMAS DIGITALES)</t>
  </si>
  <si>
    <t>MAESTRÍA EN INGENIERÍA MECÁNICA</t>
  </si>
  <si>
    <t>MAESTRÍA EN ADMINISTRACIÓN DE TECNOLOGÍAS</t>
  </si>
  <si>
    <t>MAESTRÍA EN INGENIERÍA ELECTRÓNICA APLICADA</t>
  </si>
  <si>
    <t>DOCTORADO</t>
  </si>
  <si>
    <t>DOCTORADO EN CIENCIAS DE ENFERMERÍA</t>
  </si>
  <si>
    <t>DOCTORADO EN ECONOMÍA SOCIAL SOLIDARIA</t>
  </si>
  <si>
    <t>DOCTORADO EN ARQUITECTURA</t>
  </si>
  <si>
    <t>DOCTORADO IBEROAMERICANO EN TEORÍAS ESTÉTICAS</t>
  </si>
  <si>
    <t>DOCTORADO EN GESTIÓN Y ECONOMÍA DE LAS ORGANIZACIONES</t>
  </si>
  <si>
    <t>DOCTORADO EN CIENCIAS (ASTROFÍSICA) (DIRECTO)</t>
  </si>
  <si>
    <t>DOCTORADO EN CIENCIAS (BIOLOGÍA) TRADICIONAL</t>
  </si>
  <si>
    <t>DOCTORADO EN CIENCIAS EN INGENIERÍA QUÍMICA</t>
  </si>
  <si>
    <t>DOCTORADO EN CIENCIAS QUÍMICAS (TRADICIONAL)</t>
  </si>
  <si>
    <t>DOCTORADO EN FILOSOFÍA</t>
  </si>
  <si>
    <t>DOCTORADO EN HISTORIA</t>
  </si>
  <si>
    <t>DOCTORADO EN LITERATURA HISPANOAMERICANA</t>
  </si>
  <si>
    <t>DOCTORADO IBEROAMERICANO EN DERECHOS HUMANOS</t>
  </si>
  <si>
    <t>DOCTORADO INTERINSTITUCIONAL EN DERECHO</t>
  </si>
  <si>
    <t>DOCTORADO INTERINSTITUCIONAL EN DERECHOS HUMANOS</t>
  </si>
  <si>
    <t>DOCTORADO EN CIENCIA Y TECNOLOGÍA DEL AGUA</t>
  </si>
  <si>
    <t>DOCTORADO EN BIOCIENCIAS</t>
  </si>
  <si>
    <t>DOCTORADO EN CIENCIAS MÉDICAS</t>
  </si>
  <si>
    <t>DOCTORADO EN PSICOLOGÍA</t>
  </si>
  <si>
    <t>DOCTORADO EN FÍSICA</t>
  </si>
  <si>
    <t>DOCTORADO EN ARTE Y CULTURA</t>
  </si>
  <si>
    <t>DOCTORADO EN CIENCIAS SOCIALES</t>
  </si>
  <si>
    <t>DOCTORADO EN INGENIERÍA ELÉCTRICA</t>
  </si>
  <si>
    <t>DOCTORADO EN INGENIERÍA MECÁNICA</t>
  </si>
  <si>
    <t>DOCTORADO EN CIENCIAS DE LA INGENIERÍA</t>
  </si>
  <si>
    <t>Francisco Javier Pérez Arredondo</t>
  </si>
  <si>
    <t>Director de Administración Escolar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</si>
</sst>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
    <numFmt numFmtId="165" formatCode="_-* #,##0_-;\-* #,##0_-;_-* &quot;-&quot;??_-;_-@_-"/>
    <numFmt numFmtId="166" formatCode="#,##0.00_ ;\-#,##0.00\ "/>
  </numFmts>
  <fonts count="110">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10"/>
      <name val="Calibri"/>
      <family val="2"/>
      <scheme val="minor"/>
    </font>
    <font>
      <sz val="10"/>
      <name val="Arial"/>
      <family val="2"/>
    </font>
    <font>
      <sz val="11"/>
      <name val="Geomanist"/>
      <family val="3"/>
    </font>
    <font>
      <b/>
      <sz val="16"/>
      <color theme="0"/>
      <name val="Noto Sans"/>
      <family val="2"/>
    </font>
    <font>
      <sz val="11"/>
      <color theme="1"/>
      <name val="Noto Sans"/>
      <family val="2"/>
    </font>
    <font>
      <b/>
      <sz val="12"/>
      <color theme="0"/>
      <name val="Noto Sans"/>
      <family val="2"/>
    </font>
    <font>
      <b/>
      <sz val="11"/>
      <color theme="1"/>
      <name val="Noto Sans"/>
      <family val="2"/>
    </font>
    <font>
      <sz val="11"/>
      <color rgb="FF000000"/>
      <name val="Noto Sans"/>
      <family val="2"/>
    </font>
    <font>
      <b/>
      <sz val="11"/>
      <color theme="0"/>
      <name val="Noto Sans"/>
      <family val="2"/>
    </font>
    <font>
      <sz val="11"/>
      <color theme="1" tint="0.14999847407452621"/>
      <name val="Noto Sans"/>
      <family val="2"/>
    </font>
    <font>
      <b/>
      <sz val="16"/>
      <name val="Noto Sans"/>
      <family val="2"/>
    </font>
    <font>
      <sz val="10"/>
      <name val="Noto Sans"/>
      <family val="2"/>
    </font>
    <font>
      <b/>
      <sz val="12"/>
      <name val="Noto Sans"/>
      <family val="2"/>
    </font>
    <font>
      <b/>
      <sz val="10"/>
      <name val="Noto Sans"/>
      <family val="2"/>
    </font>
    <font>
      <sz val="9.5"/>
      <color theme="1"/>
      <name val="Noto Sans"/>
      <family val="2"/>
    </font>
    <font>
      <sz val="9"/>
      <name val="Noto Sans"/>
      <family val="2"/>
    </font>
    <font>
      <b/>
      <sz val="9"/>
      <color theme="1"/>
      <name val="Noto Sans"/>
      <family val="2"/>
    </font>
    <font>
      <b/>
      <sz val="9"/>
      <name val="Noto Sans"/>
      <family val="2"/>
    </font>
    <font>
      <b/>
      <sz val="10"/>
      <color theme="0"/>
      <name val="Noto Sans"/>
      <family val="2"/>
    </font>
    <font>
      <b/>
      <sz val="8"/>
      <name val="Noto Sans"/>
      <family val="2"/>
    </font>
    <font>
      <b/>
      <sz val="10"/>
      <color theme="3" tint="-0.249977111117893"/>
      <name val="Noto Sans"/>
      <family val="2"/>
    </font>
    <font>
      <sz val="10"/>
      <color theme="3" tint="-0.249977111117893"/>
      <name val="Noto Sans"/>
      <family val="2"/>
    </font>
    <font>
      <sz val="11"/>
      <name val="Noto Sans"/>
      <family val="2"/>
    </font>
    <font>
      <b/>
      <sz val="11"/>
      <color theme="3" tint="0.39997558519241921"/>
      <name val="Noto Sans"/>
      <family val="2"/>
    </font>
    <font>
      <b/>
      <sz val="11"/>
      <name val="Noto Sans"/>
      <family val="2"/>
    </font>
    <font>
      <sz val="8"/>
      <color theme="1"/>
      <name val="Noto Sans"/>
      <family val="2"/>
    </font>
    <font>
      <sz val="10"/>
      <color theme="1"/>
      <name val="Noto Sans"/>
      <family val="2"/>
    </font>
    <font>
      <sz val="10"/>
      <color theme="0"/>
      <name val="Noto Sans"/>
      <family val="2"/>
    </font>
    <font>
      <b/>
      <sz val="14"/>
      <color theme="0"/>
      <name val="Noto Sans"/>
      <family val="2"/>
    </font>
    <font>
      <b/>
      <sz val="10"/>
      <color theme="1"/>
      <name val="Noto Sans"/>
      <family val="2"/>
    </font>
    <font>
      <b/>
      <sz val="5"/>
      <name val="Noto Sans"/>
      <family val="2"/>
    </font>
    <font>
      <b/>
      <sz val="8.5"/>
      <color theme="1"/>
      <name val="Noto Sans"/>
      <family val="2"/>
    </font>
    <font>
      <b/>
      <sz val="12"/>
      <color theme="1"/>
      <name val="Noto Sans"/>
      <family val="2"/>
    </font>
    <font>
      <b/>
      <sz val="8.5"/>
      <color indexed="9"/>
      <name val="Noto Sans"/>
      <family val="2"/>
    </font>
    <font>
      <b/>
      <sz val="8.5"/>
      <name val="Noto Sans"/>
      <family val="2"/>
    </font>
    <font>
      <b/>
      <sz val="8"/>
      <color theme="1"/>
      <name val="Noto Sans"/>
      <family val="2"/>
    </font>
    <font>
      <b/>
      <sz val="10"/>
      <color theme="3"/>
      <name val="Noto Sans"/>
      <family val="2"/>
    </font>
    <font>
      <b/>
      <sz val="8"/>
      <color theme="3"/>
      <name val="Noto Sans"/>
      <family val="2"/>
    </font>
    <font>
      <b/>
      <sz val="11"/>
      <color theme="3"/>
      <name val="Noto Sans"/>
      <family val="2"/>
    </font>
    <font>
      <b/>
      <sz val="9"/>
      <color theme="3"/>
      <name val="Noto Sans"/>
      <family val="2"/>
    </font>
    <font>
      <b/>
      <sz val="10"/>
      <color rgb="FFFF0000"/>
      <name val="Noto Sans"/>
      <family val="2"/>
    </font>
    <font>
      <b/>
      <sz val="8"/>
      <color rgb="FFFF0000"/>
      <name val="Noto Sans"/>
      <family val="2"/>
    </font>
    <font>
      <sz val="9"/>
      <color rgb="FFFFFF00"/>
      <name val="Noto Sans"/>
      <family val="2"/>
    </font>
    <font>
      <sz val="11"/>
      <color theme="0"/>
      <name val="Noto Sans"/>
      <family val="2"/>
    </font>
    <font>
      <b/>
      <sz val="14"/>
      <name val="Noto Sans"/>
      <family val="2"/>
    </font>
    <font>
      <b/>
      <sz val="20"/>
      <name val="Noto Sans"/>
      <family val="2"/>
    </font>
    <font>
      <b/>
      <sz val="20"/>
      <color indexed="9"/>
      <name val="Noto Sans"/>
      <family val="2"/>
    </font>
    <font>
      <b/>
      <sz val="10"/>
      <color indexed="9"/>
      <name val="Noto Sans"/>
      <family val="2"/>
    </font>
    <font>
      <b/>
      <sz val="20"/>
      <color rgb="FFFF0000"/>
      <name val="Noto Sans"/>
      <family val="2"/>
    </font>
    <font>
      <sz val="8"/>
      <color theme="0"/>
      <name val="Noto Sans"/>
      <family val="2"/>
    </font>
    <font>
      <b/>
      <sz val="8"/>
      <color theme="0"/>
      <name val="Noto Sans"/>
      <family val="2"/>
    </font>
    <font>
      <sz val="8"/>
      <name val="Noto Sans"/>
      <family val="2"/>
    </font>
    <font>
      <sz val="22"/>
      <name val="Noto Sans"/>
      <family val="2"/>
    </font>
    <font>
      <b/>
      <sz val="22"/>
      <name val="Noto Sans"/>
      <family val="2"/>
    </font>
    <font>
      <sz val="12"/>
      <name val="Noto Sans"/>
      <family val="2"/>
    </font>
    <font>
      <b/>
      <sz val="11"/>
      <color theme="1" tint="0.34998626667073579"/>
      <name val="Noto Sans"/>
      <family val="2"/>
    </font>
    <font>
      <b/>
      <sz val="10"/>
      <color rgb="FFFFFFFF"/>
      <name val="Noto Sans"/>
      <family val="2"/>
    </font>
    <font>
      <b/>
      <sz val="11"/>
      <color rgb="FFFFFFFF"/>
      <name val="Noto Sans"/>
      <family val="2"/>
    </font>
    <font>
      <b/>
      <sz val="9"/>
      <color indexed="9"/>
      <name val="Noto Sans"/>
      <family val="2"/>
    </font>
    <font>
      <sz val="8.5"/>
      <name val="Noto Sans"/>
      <family val="2"/>
    </font>
    <font>
      <sz val="9"/>
      <name val="Noto Sans Medium"/>
      <family val="2"/>
    </font>
    <font>
      <sz val="9"/>
      <color theme="1"/>
      <name val="Noto Sans Medium"/>
      <family val="2"/>
    </font>
    <font>
      <b/>
      <sz val="10.5"/>
      <name val="Noto Sans Medium"/>
      <family val="2"/>
    </font>
    <font>
      <sz val="10"/>
      <name val="Noto Sans Medium"/>
      <family val="2"/>
    </font>
    <font>
      <sz val="10"/>
      <color theme="3" tint="0.39997558519241921"/>
      <name val="Noto Sans Medium"/>
      <family val="2"/>
    </font>
    <font>
      <b/>
      <sz val="10"/>
      <color theme="1"/>
      <name val="Noto Sans Medium"/>
      <family val="2"/>
    </font>
    <font>
      <sz val="8"/>
      <color theme="1"/>
      <name val="Noto Sans Medium"/>
      <family val="2"/>
    </font>
    <font>
      <b/>
      <sz val="8"/>
      <color theme="1"/>
      <name val="Noto Sans Medium"/>
      <family val="2"/>
    </font>
    <font>
      <b/>
      <sz val="10"/>
      <color theme="3"/>
      <name val="Noto Sans Medium"/>
      <family val="2"/>
    </font>
    <font>
      <b/>
      <sz val="8"/>
      <color theme="3"/>
      <name val="Noto Sans Medium"/>
      <family val="2"/>
    </font>
    <font>
      <b/>
      <sz val="10"/>
      <color theme="3" tint="0.39997558519241921"/>
      <name val="Noto Sans Medium"/>
      <family val="2"/>
    </font>
    <font>
      <sz val="10"/>
      <color theme="1"/>
      <name val="Noto Sans Medium"/>
      <family val="2"/>
    </font>
    <font>
      <sz val="8"/>
      <name val="Noto Sans Medium"/>
      <family val="2"/>
    </font>
    <font>
      <b/>
      <sz val="8"/>
      <name val="Noto Sans Medium"/>
      <family val="2"/>
    </font>
    <font>
      <sz val="11"/>
      <name val="Noto Sans Medium"/>
      <family val="2"/>
    </font>
    <font>
      <b/>
      <sz val="9"/>
      <name val="Noto Sans Medium"/>
      <family val="2"/>
    </font>
    <font>
      <b/>
      <sz val="10"/>
      <color theme="0"/>
      <name val="Noto Sans Medium"/>
      <family val="2"/>
    </font>
    <font>
      <b/>
      <sz val="8.5"/>
      <color indexed="9"/>
      <name val="Noto Sans Medium"/>
      <family val="2"/>
    </font>
    <font>
      <b/>
      <sz val="10"/>
      <name val="Noto Sans Medium"/>
      <family val="2"/>
    </font>
    <font>
      <sz val="10.5"/>
      <name val="Noto Sans Medium"/>
      <family val="2"/>
    </font>
    <font>
      <b/>
      <sz val="8"/>
      <color theme="3" tint="0.39997558519241921"/>
      <name val="Noto Sans"/>
      <family val="2"/>
    </font>
    <font>
      <b/>
      <sz val="10.5"/>
      <color theme="3" tint="0.39997558519241921"/>
      <name val="Noto Sans Medium"/>
      <family val="2"/>
    </font>
    <font>
      <sz val="10"/>
      <color theme="3" tint="0.39997558519241921"/>
      <name val="Noto Sans"/>
      <family val="2"/>
    </font>
    <font>
      <b/>
      <sz val="10"/>
      <color theme="3" tint="0.39997558519241921"/>
      <name val="Noto Sans"/>
      <family val="2"/>
    </font>
    <font>
      <b/>
      <sz val="12"/>
      <color theme="3" tint="0.39997558519241921"/>
      <name val="Noto Sans"/>
      <family val="2"/>
    </font>
    <font>
      <b/>
      <sz val="12"/>
      <color theme="3" tint="0.39997558519241921"/>
      <name val="Noto Sans Medium"/>
      <family val="2"/>
    </font>
    <font>
      <b/>
      <sz val="8"/>
      <color theme="3" tint="0.39997558519241921"/>
      <name val="Noto Sans Medium"/>
      <family val="2"/>
    </font>
    <font>
      <b/>
      <sz val="11"/>
      <color theme="1"/>
      <name val="Noto Sans Medium"/>
      <family val="2"/>
    </font>
    <font>
      <sz val="11"/>
      <color theme="1"/>
      <name val="Noto Sans Medium"/>
      <family val="2"/>
    </font>
    <font>
      <b/>
      <sz val="11"/>
      <color rgb="FFFF0000"/>
      <name val="Noto Sans"/>
      <family val="2"/>
    </font>
    <font>
      <sz val="10"/>
      <color rgb="FFFF0000"/>
      <name val="Noto Sans"/>
      <family val="2"/>
    </font>
    <font>
      <b/>
      <sz val="13"/>
      <name val="Noto Sans"/>
      <family val="2"/>
    </font>
    <font>
      <b/>
      <sz val="7"/>
      <name val="Noto Sans"/>
      <family val="2"/>
    </font>
    <font>
      <b/>
      <sz val="11"/>
      <name val="Noto Sans Medium"/>
      <family val="2"/>
    </font>
    <font>
      <sz val="8"/>
      <color theme="3" tint="0.39997558519241921"/>
      <name val="Noto Sans Medium"/>
      <family val="2"/>
    </font>
    <font>
      <i/>
      <sz val="11"/>
      <name val="Noto Sans"/>
      <family val="2"/>
    </font>
    <font>
      <sz val="10"/>
      <name val="Montserrat"/>
    </font>
    <font>
      <b/>
      <sz val="8"/>
      <color theme="0"/>
      <name val="Arial"/>
      <family val="2"/>
    </font>
    <font>
      <b/>
      <sz val="8"/>
      <name val="Arial"/>
      <family val="2"/>
    </font>
    <font>
      <sz val="8"/>
      <name val="Arial"/>
      <family val="2"/>
    </font>
    <font>
      <sz val="11"/>
      <color theme="1"/>
      <name val="Garamond"/>
      <family val="2"/>
    </font>
    <font>
      <b/>
      <sz val="8"/>
      <color theme="1"/>
      <name val="Arial"/>
      <family val="2"/>
    </font>
    <font>
      <sz val="8"/>
      <color theme="1"/>
      <name val="Arial"/>
      <family val="2"/>
    </font>
    <font>
      <sz val="8.5"/>
      <color theme="1"/>
      <name val="Calibri"/>
      <family val="2"/>
      <scheme val="minor"/>
    </font>
    <font>
      <sz val="8.5"/>
      <color theme="1"/>
      <name val="Calibri"/>
      <family val="2"/>
    </font>
  </fonts>
  <fills count="17">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1"/>
        <bgColor indexed="64"/>
      </patternFill>
    </fill>
    <fill>
      <patternFill patternType="solid">
        <fgColor rgb="FF611232"/>
        <bgColor indexed="64"/>
      </patternFill>
    </fill>
    <fill>
      <patternFill patternType="solid">
        <fgColor rgb="FF161A1D"/>
        <bgColor indexed="64"/>
      </patternFill>
    </fill>
    <fill>
      <patternFill patternType="solid">
        <fgColor rgb="FF98989A"/>
        <bgColor indexed="64"/>
      </patternFill>
    </fill>
    <fill>
      <patternFill patternType="solid">
        <fgColor rgb="FFB38E5D"/>
        <bgColor indexed="64"/>
      </patternFill>
    </fill>
    <fill>
      <patternFill patternType="solid">
        <fgColor rgb="FFD4C19C"/>
        <bgColor indexed="64"/>
      </patternFill>
    </fill>
    <fill>
      <patternFill patternType="gray0625">
        <fgColor rgb="FFE6D194"/>
      </patternFill>
    </fill>
    <fill>
      <patternFill patternType="gray0625">
        <fgColor rgb="FFE6D194"/>
        <bgColor theme="0"/>
      </patternFill>
    </fill>
    <fill>
      <patternFill patternType="solid">
        <fgColor theme="1" tint="0.499984740745262"/>
        <bgColor indexed="64"/>
      </patternFill>
    </fill>
  </fills>
  <borders count="91">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9"/>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double">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double">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10">
    <xf numFmtId="0" fontId="0" fillId="0" borderId="0"/>
    <xf numFmtId="0" fontId="3" fillId="0" borderId="0"/>
    <xf numFmtId="9" fontId="4"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0" fontId="2" fillId="0" borderId="0"/>
    <xf numFmtId="0" fontId="3" fillId="0" borderId="0"/>
    <xf numFmtId="0" fontId="1" fillId="0" borderId="0"/>
    <xf numFmtId="43" fontId="1" fillId="0" borderId="0" applyFont="0" applyFill="0" applyBorder="0" applyAlignment="0" applyProtection="0"/>
    <xf numFmtId="0" fontId="105" fillId="0" borderId="0"/>
  </cellStyleXfs>
  <cellXfs count="729">
    <xf numFmtId="0" fontId="0" fillId="0" borderId="0" xfId="0"/>
    <xf numFmtId="0" fontId="5" fillId="0" borderId="7" xfId="0" applyFont="1" applyBorder="1" applyAlignment="1">
      <alignment horizontal="left" vertical="center"/>
    </xf>
    <xf numFmtId="0" fontId="3" fillId="0" borderId="0" xfId="0" applyFont="1" applyAlignment="1">
      <alignment horizontal="right"/>
    </xf>
    <xf numFmtId="0" fontId="7" fillId="4" borderId="7" xfId="0" applyFont="1" applyFill="1" applyBorder="1"/>
    <xf numFmtId="0" fontId="3" fillId="0" borderId="7" xfId="0" applyFont="1" applyBorder="1"/>
    <xf numFmtId="0" fontId="3" fillId="0" borderId="7" xfId="0" quotePrefix="1" applyFont="1" applyBorder="1" applyAlignment="1">
      <alignment horizontal="left"/>
    </xf>
    <xf numFmtId="0" fontId="0" fillId="0" borderId="7" xfId="0" applyBorder="1"/>
    <xf numFmtId="0" fontId="9" fillId="0" borderId="0" xfId="5" applyFont="1"/>
    <xf numFmtId="0" fontId="11" fillId="0" borderId="7" xfId="5" applyFont="1" applyBorder="1" applyAlignment="1">
      <alignment horizontal="center"/>
    </xf>
    <xf numFmtId="0" fontId="11" fillId="0" borderId="7" xfId="5" applyFont="1" applyBorder="1" applyAlignment="1">
      <alignment horizontal="center" vertical="center"/>
    </xf>
    <xf numFmtId="0" fontId="9" fillId="0" borderId="0" xfId="5" applyFont="1" applyAlignment="1">
      <alignment horizontal="center"/>
    </xf>
    <xf numFmtId="0" fontId="14" fillId="0" borderId="7" xfId="5" applyFont="1" applyBorder="1" applyAlignment="1">
      <alignment horizontal="left" vertical="center" wrapText="1"/>
    </xf>
    <xf numFmtId="0" fontId="14" fillId="0" borderId="7" xfId="5" applyFont="1" applyBorder="1"/>
    <xf numFmtId="0" fontId="16" fillId="0" borderId="0" xfId="1" applyFont="1" applyAlignment="1">
      <alignment vertical="center"/>
    </xf>
    <xf numFmtId="0" fontId="16" fillId="0" borderId="10" xfId="1" applyFont="1" applyBorder="1" applyAlignment="1">
      <alignment horizontal="left" vertical="center"/>
    </xf>
    <xf numFmtId="4" fontId="20" fillId="0" borderId="0" xfId="1" applyNumberFormat="1" applyFont="1" applyAlignment="1">
      <alignment vertical="center"/>
    </xf>
    <xf numFmtId="0" fontId="18" fillId="0" borderId="0" xfId="1" applyFont="1" applyAlignment="1">
      <alignment vertical="center"/>
    </xf>
    <xf numFmtId="0" fontId="27" fillId="0" borderId="0" xfId="1" applyFont="1" applyAlignment="1">
      <alignment vertical="center"/>
    </xf>
    <xf numFmtId="0" fontId="16" fillId="0" borderId="0" xfId="0" applyFont="1"/>
    <xf numFmtId="0" fontId="31" fillId="0" borderId="0" xfId="0" applyFont="1"/>
    <xf numFmtId="0" fontId="36" fillId="4" borderId="22" xfId="0" applyFont="1" applyFill="1" applyBorder="1" applyAlignment="1">
      <alignment vertical="center" wrapText="1"/>
    </xf>
    <xf numFmtId="0" fontId="38" fillId="4" borderId="22"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4" borderId="11" xfId="0" applyFont="1" applyFill="1" applyBorder="1" applyAlignment="1">
      <alignment horizontal="center" vertical="center"/>
    </xf>
    <xf numFmtId="0" fontId="39" fillId="4" borderId="28" xfId="0" applyFont="1" applyFill="1" applyBorder="1" applyAlignment="1">
      <alignment vertical="center"/>
    </xf>
    <xf numFmtId="0" fontId="34" fillId="4" borderId="7" xfId="0" applyFont="1" applyFill="1" applyBorder="1" applyAlignment="1">
      <alignment horizontal="center" vertical="center"/>
    </xf>
    <xf numFmtId="0" fontId="34" fillId="4" borderId="14" xfId="0" applyFont="1" applyFill="1" applyBorder="1" applyAlignment="1">
      <alignment horizontal="center" vertical="center"/>
    </xf>
    <xf numFmtId="0" fontId="38" fillId="4" borderId="16" xfId="0" applyFont="1" applyFill="1" applyBorder="1" applyAlignment="1">
      <alignment horizontal="center" vertical="center"/>
    </xf>
    <xf numFmtId="0" fontId="16" fillId="4" borderId="11" xfId="0" applyFont="1" applyFill="1" applyBorder="1"/>
    <xf numFmtId="0" fontId="16" fillId="4" borderId="26" xfId="0" applyFont="1" applyFill="1" applyBorder="1"/>
    <xf numFmtId="0" fontId="16" fillId="4" borderId="12" xfId="0" applyFont="1" applyFill="1" applyBorder="1"/>
    <xf numFmtId="0" fontId="16" fillId="4" borderId="16" xfId="0" applyFont="1" applyFill="1" applyBorder="1"/>
    <xf numFmtId="0" fontId="16" fillId="4" borderId="15" xfId="0" applyFont="1" applyFill="1" applyBorder="1"/>
    <xf numFmtId="0" fontId="16" fillId="4" borderId="28" xfId="0" applyFont="1" applyFill="1" applyBorder="1"/>
    <xf numFmtId="0" fontId="30" fillId="0" borderId="0" xfId="0" applyFont="1"/>
    <xf numFmtId="0" fontId="18" fillId="4" borderId="15" xfId="0" applyFont="1" applyFill="1" applyBorder="1" applyAlignment="1">
      <alignment horizontal="center"/>
    </xf>
    <xf numFmtId="4" fontId="40" fillId="4" borderId="16" xfId="0" applyNumberFormat="1" applyFont="1" applyFill="1" applyBorder="1"/>
    <xf numFmtId="0" fontId="43" fillId="0" borderId="0" xfId="0" applyFont="1"/>
    <xf numFmtId="0" fontId="44" fillId="4" borderId="16" xfId="1" applyFont="1" applyFill="1" applyBorder="1" applyAlignment="1">
      <alignment horizontal="left" vertical="center" wrapText="1"/>
    </xf>
    <xf numFmtId="0" fontId="41" fillId="4" borderId="26" xfId="0" applyFont="1" applyFill="1" applyBorder="1"/>
    <xf numFmtId="4" fontId="42" fillId="4" borderId="37" xfId="0" applyNumberFormat="1" applyFont="1" applyFill="1" applyBorder="1"/>
    <xf numFmtId="4" fontId="43" fillId="0" borderId="0" xfId="0" applyNumberFormat="1" applyFont="1"/>
    <xf numFmtId="4" fontId="40" fillId="4" borderId="37" xfId="0" applyNumberFormat="1" applyFont="1" applyFill="1" applyBorder="1"/>
    <xf numFmtId="0" fontId="21" fillId="4" borderId="11" xfId="1" applyFont="1" applyFill="1" applyBorder="1" applyAlignment="1">
      <alignment horizontal="left" vertical="center" wrapText="1"/>
    </xf>
    <xf numFmtId="0" fontId="30" fillId="4" borderId="37" xfId="0" applyFont="1" applyFill="1" applyBorder="1"/>
    <xf numFmtId="0" fontId="30" fillId="4" borderId="45" xfId="0" applyFont="1" applyFill="1" applyBorder="1"/>
    <xf numFmtId="4" fontId="40" fillId="4" borderId="45" xfId="0" applyNumberFormat="1" applyFont="1" applyFill="1" applyBorder="1"/>
    <xf numFmtId="0" fontId="30" fillId="4" borderId="56" xfId="0" applyFont="1" applyFill="1" applyBorder="1"/>
    <xf numFmtId="0" fontId="30" fillId="4" borderId="3" xfId="0" applyFont="1" applyFill="1" applyBorder="1"/>
    <xf numFmtId="0" fontId="16" fillId="4" borderId="4" xfId="0" applyFont="1" applyFill="1" applyBorder="1"/>
    <xf numFmtId="0" fontId="30" fillId="4" borderId="4" xfId="0" applyFont="1" applyFill="1" applyBorder="1"/>
    <xf numFmtId="0" fontId="30" fillId="4" borderId="5" xfId="0" applyFont="1" applyFill="1" applyBorder="1"/>
    <xf numFmtId="0" fontId="16" fillId="6" borderId="0" xfId="0" applyFont="1" applyFill="1"/>
    <xf numFmtId="0" fontId="31" fillId="6" borderId="0" xfId="0" applyFont="1" applyFill="1"/>
    <xf numFmtId="0" fontId="16" fillId="0" borderId="0" xfId="0" applyFont="1" applyAlignment="1">
      <alignment vertical="justify"/>
    </xf>
    <xf numFmtId="0" fontId="16" fillId="6" borderId="0" xfId="0" quotePrefix="1" applyFont="1" applyFill="1" applyAlignment="1">
      <alignment horizontal="left"/>
    </xf>
    <xf numFmtId="0" fontId="13" fillId="9" borderId="8" xfId="0" quotePrefix="1" applyFont="1" applyFill="1" applyBorder="1" applyAlignment="1">
      <alignment horizontal="left" vertical="center"/>
    </xf>
    <xf numFmtId="0" fontId="23" fillId="9" borderId="1" xfId="0" applyFont="1" applyFill="1" applyBorder="1" applyAlignment="1">
      <alignment horizontal="left" vertical="center"/>
    </xf>
    <xf numFmtId="0" fontId="32" fillId="9" borderId="1" xfId="0" applyFont="1" applyFill="1" applyBorder="1"/>
    <xf numFmtId="0" fontId="32" fillId="9" borderId="2" xfId="0" applyFont="1" applyFill="1" applyBorder="1"/>
    <xf numFmtId="0" fontId="13" fillId="9" borderId="9" xfId="0" quotePrefix="1" applyFont="1" applyFill="1" applyBorder="1" applyAlignment="1">
      <alignment horizontal="left" vertical="center"/>
    </xf>
    <xf numFmtId="0" fontId="23" fillId="9" borderId="0" xfId="0" applyFont="1" applyFill="1" applyAlignment="1">
      <alignment horizontal="left" vertical="center"/>
    </xf>
    <xf numFmtId="0" fontId="32" fillId="9" borderId="0" xfId="0" applyFont="1" applyFill="1"/>
    <xf numFmtId="0" fontId="32" fillId="9" borderId="3" xfId="0" applyFont="1" applyFill="1" applyBorder="1"/>
    <xf numFmtId="0" fontId="32" fillId="9" borderId="0" xfId="0" applyFont="1" applyFill="1" applyAlignment="1">
      <alignment horizontal="left" vertical="center"/>
    </xf>
    <xf numFmtId="0" fontId="23" fillId="9" borderId="0" xfId="0" applyFont="1" applyFill="1" applyAlignment="1">
      <alignment vertical="center"/>
    </xf>
    <xf numFmtId="0" fontId="32" fillId="9" borderId="0" xfId="0" applyFont="1" applyFill="1" applyAlignment="1">
      <alignment vertical="center"/>
    </xf>
    <xf numFmtId="0" fontId="16" fillId="4" borderId="0" xfId="0" applyFont="1" applyFill="1"/>
    <xf numFmtId="0" fontId="16" fillId="4" borderId="9" xfId="0" applyFont="1" applyFill="1" applyBorder="1"/>
    <xf numFmtId="0" fontId="30" fillId="4" borderId="0" xfId="0" applyFont="1" applyFill="1"/>
    <xf numFmtId="0" fontId="16" fillId="4" borderId="9" xfId="0" applyFont="1" applyFill="1" applyBorder="1" applyAlignment="1">
      <alignment horizontal="center"/>
    </xf>
    <xf numFmtId="0" fontId="16" fillId="0" borderId="9" xfId="0" applyFont="1" applyBorder="1"/>
    <xf numFmtId="0" fontId="16" fillId="4" borderId="10" xfId="0" applyFont="1" applyFill="1" applyBorder="1"/>
    <xf numFmtId="0" fontId="48" fillId="9" borderId="34" xfId="0" applyFont="1" applyFill="1" applyBorder="1" applyAlignment="1">
      <alignment horizontal="left" vertical="center"/>
    </xf>
    <xf numFmtId="0" fontId="49" fillId="0" borderId="11" xfId="0" applyFont="1" applyBorder="1" applyAlignment="1">
      <alignment vertical="center"/>
    </xf>
    <xf numFmtId="0" fontId="16" fillId="0" borderId="0" xfId="0" applyFont="1" applyAlignment="1">
      <alignment vertical="center"/>
    </xf>
    <xf numFmtId="0" fontId="34" fillId="3" borderId="11" xfId="0" applyFont="1" applyFill="1" applyBorder="1" applyAlignment="1">
      <alignment horizontal="center" vertical="center" wrapText="1"/>
    </xf>
    <xf numFmtId="0" fontId="56" fillId="0" borderId="0" xfId="0" applyFont="1"/>
    <xf numFmtId="0" fontId="16" fillId="0" borderId="3" xfId="0" applyFont="1" applyBorder="1"/>
    <xf numFmtId="0" fontId="16" fillId="0" borderId="10" xfId="0" applyFont="1" applyBorder="1"/>
    <xf numFmtId="0" fontId="16" fillId="0" borderId="4" xfId="0" applyFont="1" applyBorder="1"/>
    <xf numFmtId="0" fontId="16" fillId="0" borderId="58" xfId="0" applyFont="1" applyBorder="1"/>
    <xf numFmtId="0" fontId="16" fillId="0" borderId="59" xfId="0" applyFont="1" applyBorder="1"/>
    <xf numFmtId="0" fontId="16" fillId="0" borderId="60" xfId="0" applyFont="1" applyBorder="1"/>
    <xf numFmtId="0" fontId="57" fillId="0" borderId="61" xfId="0" applyFont="1" applyBorder="1"/>
    <xf numFmtId="0" fontId="57" fillId="0" borderId="62" xfId="0" applyFont="1" applyBorder="1"/>
    <xf numFmtId="0" fontId="57" fillId="0" borderId="0" xfId="0" applyFont="1"/>
    <xf numFmtId="0" fontId="16" fillId="0" borderId="63" xfId="0" applyFont="1" applyBorder="1"/>
    <xf numFmtId="0" fontId="16" fillId="0" borderId="64" xfId="0" applyFont="1" applyBorder="1"/>
    <xf numFmtId="0" fontId="16" fillId="0" borderId="65" xfId="0" applyFont="1" applyBorder="1"/>
    <xf numFmtId="0" fontId="16" fillId="0" borderId="0" xfId="0" quotePrefix="1" applyFont="1" applyAlignment="1">
      <alignment horizontal="left" vertical="center"/>
    </xf>
    <xf numFmtId="0" fontId="23" fillId="9" borderId="2" xfId="0" applyFont="1" applyFill="1" applyBorder="1" applyAlignment="1">
      <alignment horizontal="left" vertical="center"/>
    </xf>
    <xf numFmtId="0" fontId="23" fillId="0" borderId="0" xfId="0" applyFont="1" applyAlignment="1">
      <alignment horizontal="justify" vertical="center"/>
    </xf>
    <xf numFmtId="0" fontId="59" fillId="0" borderId="0" xfId="0" applyFont="1" applyAlignment="1">
      <alignment horizontal="justify" vertical="center" wrapText="1"/>
    </xf>
    <xf numFmtId="0" fontId="23" fillId="9" borderId="3" xfId="0" applyFont="1" applyFill="1" applyBorder="1" applyAlignment="1">
      <alignment horizontal="left" vertical="center"/>
    </xf>
    <xf numFmtId="0" fontId="16" fillId="0" borderId="0" xfId="0" applyFont="1" applyAlignment="1">
      <alignment horizontal="left" vertical="center"/>
    </xf>
    <xf numFmtId="0" fontId="13" fillId="9" borderId="9" xfId="0" applyFont="1" applyFill="1" applyBorder="1" applyAlignment="1">
      <alignment horizontal="left" vertical="center"/>
    </xf>
    <xf numFmtId="0" fontId="60" fillId="0" borderId="0" xfId="0" applyFont="1" applyAlignment="1">
      <alignment horizontal="center" vertical="center"/>
    </xf>
    <xf numFmtId="0" fontId="22" fillId="4" borderId="24" xfId="0" applyFont="1" applyFill="1" applyBorder="1" applyAlignment="1">
      <alignment vertical="center" wrapText="1"/>
    </xf>
    <xf numFmtId="0" fontId="22" fillId="4" borderId="24" xfId="0" applyFont="1" applyFill="1" applyBorder="1" applyAlignment="1">
      <alignment horizontal="center" vertical="center" wrapText="1"/>
    </xf>
    <xf numFmtId="0" fontId="18" fillId="4" borderId="34" xfId="0" applyFont="1" applyFill="1" applyBorder="1" applyAlignment="1">
      <alignment horizontal="center" vertical="center"/>
    </xf>
    <xf numFmtId="0" fontId="18" fillId="4" borderId="7" xfId="0" quotePrefix="1" applyFont="1" applyFill="1" applyBorder="1" applyAlignment="1">
      <alignment horizontal="center" vertical="center"/>
    </xf>
    <xf numFmtId="0" fontId="18" fillId="4" borderId="25" xfId="0" quotePrefix="1" applyFont="1" applyFill="1" applyBorder="1" applyAlignment="1">
      <alignment horizontal="center" vertical="center"/>
    </xf>
    <xf numFmtId="0" fontId="18" fillId="0" borderId="0" xfId="0" quotePrefix="1" applyFont="1" applyAlignment="1">
      <alignment horizontal="center" vertical="center"/>
    </xf>
    <xf numFmtId="0" fontId="16" fillId="4" borderId="21" xfId="0" applyFont="1" applyFill="1" applyBorder="1"/>
    <xf numFmtId="0" fontId="16" fillId="4" borderId="29" xfId="0" applyFont="1" applyFill="1" applyBorder="1"/>
    <xf numFmtId="0" fontId="30" fillId="0" borderId="21" xfId="0" applyFont="1" applyBorder="1"/>
    <xf numFmtId="0" fontId="30" fillId="0" borderId="16" xfId="0" applyFont="1" applyBorder="1"/>
    <xf numFmtId="0" fontId="30" fillId="4" borderId="15" xfId="0" applyFont="1" applyFill="1" applyBorder="1"/>
    <xf numFmtId="4" fontId="30" fillId="0" borderId="0" xfId="0" applyNumberFormat="1" applyFont="1"/>
    <xf numFmtId="0" fontId="42" fillId="4" borderId="16" xfId="1" applyFont="1" applyFill="1" applyBorder="1"/>
    <xf numFmtId="0" fontId="40" fillId="4" borderId="16" xfId="1" applyFont="1" applyFill="1" applyBorder="1" applyAlignment="1">
      <alignment horizontal="left"/>
    </xf>
    <xf numFmtId="0" fontId="40" fillId="4" borderId="16" xfId="1" applyFont="1" applyFill="1" applyBorder="1" applyAlignment="1">
      <alignment horizontal="left" vertical="top"/>
    </xf>
    <xf numFmtId="0" fontId="16" fillId="4" borderId="16" xfId="0" applyFont="1" applyFill="1" applyBorder="1" applyAlignment="1">
      <alignment vertical="top"/>
    </xf>
    <xf numFmtId="0" fontId="16" fillId="4" borderId="23" xfId="0" applyFont="1" applyFill="1" applyBorder="1"/>
    <xf numFmtId="0" fontId="16" fillId="4" borderId="8" xfId="0" applyFont="1" applyFill="1" applyBorder="1"/>
    <xf numFmtId="4" fontId="20" fillId="0" borderId="0" xfId="0" applyNumberFormat="1" applyFont="1"/>
    <xf numFmtId="0" fontId="30" fillId="0" borderId="9" xfId="0" applyFont="1" applyBorder="1"/>
    <xf numFmtId="0" fontId="20" fillId="0" borderId="0" xfId="0" applyFont="1"/>
    <xf numFmtId="0" fontId="16" fillId="0" borderId="5" xfId="0" applyFont="1" applyBorder="1"/>
    <xf numFmtId="0" fontId="16" fillId="0" borderId="12" xfId="0" quotePrefix="1" applyFont="1" applyBorder="1" applyAlignment="1">
      <alignment horizontal="left"/>
    </xf>
    <xf numFmtId="0" fontId="16" fillId="0" borderId="1" xfId="0" applyFont="1" applyBorder="1"/>
    <xf numFmtId="0" fontId="16" fillId="0" borderId="2" xfId="0" applyFont="1" applyBorder="1"/>
    <xf numFmtId="0" fontId="15" fillId="0" borderId="3" xfId="0" applyFont="1" applyBorder="1" applyAlignment="1">
      <alignment horizontal="center" vertical="center" wrapText="1"/>
    </xf>
    <xf numFmtId="0" fontId="18" fillId="0" borderId="3" xfId="0" quotePrefix="1" applyFont="1" applyBorder="1" applyAlignment="1">
      <alignment horizontal="center" vertical="center" wrapText="1"/>
    </xf>
    <xf numFmtId="0" fontId="18" fillId="0" borderId="3" xfId="0" quotePrefix="1" applyFont="1" applyBorder="1" applyAlignment="1">
      <alignment horizontal="center"/>
    </xf>
    <xf numFmtId="0" fontId="18" fillId="0" borderId="0" xfId="0" applyFont="1"/>
    <xf numFmtId="10" fontId="45" fillId="0" borderId="3" xfId="0" applyNumberFormat="1" applyFont="1" applyBorder="1" applyAlignment="1">
      <alignment horizontal="center"/>
    </xf>
    <xf numFmtId="0" fontId="18" fillId="0" borderId="9" xfId="0" applyFont="1" applyBorder="1" applyAlignment="1">
      <alignment horizontal="left"/>
    </xf>
    <xf numFmtId="0" fontId="18" fillId="0" borderId="9" xfId="0" applyFont="1" applyBorder="1" applyAlignment="1">
      <alignment horizontal="center"/>
    </xf>
    <xf numFmtId="10" fontId="46" fillId="0" borderId="3" xfId="0" applyNumberFormat="1" applyFont="1" applyBorder="1" applyAlignment="1">
      <alignment horizontal="center"/>
    </xf>
    <xf numFmtId="0" fontId="16" fillId="0" borderId="9" xfId="0" applyFont="1" applyBorder="1" applyProtection="1">
      <protection locked="0" hidden="1"/>
    </xf>
    <xf numFmtId="0" fontId="29" fillId="0" borderId="9" xfId="0" applyFont="1" applyBorder="1"/>
    <xf numFmtId="0" fontId="18" fillId="0" borderId="3" xfId="0" applyFont="1" applyBorder="1"/>
    <xf numFmtId="10" fontId="46" fillId="0" borderId="3" xfId="0" applyNumberFormat="1" applyFont="1" applyBorder="1" applyAlignment="1">
      <alignment horizontal="center" vertical="center"/>
    </xf>
    <xf numFmtId="0" fontId="16" fillId="0" borderId="3" xfId="0" quotePrefix="1" applyFont="1" applyBorder="1" applyAlignment="1">
      <alignment horizontal="center"/>
    </xf>
    <xf numFmtId="0" fontId="23" fillId="9" borderId="0" xfId="1" quotePrefix="1" applyFont="1" applyFill="1" applyAlignment="1">
      <alignment horizontal="left" vertical="center"/>
    </xf>
    <xf numFmtId="0" fontId="16" fillId="0" borderId="0" xfId="1" applyFont="1" applyAlignment="1">
      <alignment horizontal="left" vertical="center"/>
    </xf>
    <xf numFmtId="0" fontId="61" fillId="9" borderId="0" xfId="1" quotePrefix="1" applyFont="1" applyFill="1" applyAlignment="1">
      <alignment horizontal="left" vertical="center"/>
    </xf>
    <xf numFmtId="0" fontId="62" fillId="9" borderId="0" xfId="1" quotePrefix="1" applyFont="1" applyFill="1" applyAlignment="1">
      <alignment horizontal="left" vertical="center"/>
    </xf>
    <xf numFmtId="0" fontId="23" fillId="9" borderId="0" xfId="1" applyFont="1" applyFill="1" applyAlignment="1">
      <alignment horizontal="left" vertical="center"/>
    </xf>
    <xf numFmtId="0" fontId="16" fillId="0" borderId="0" xfId="1" applyFont="1" applyAlignment="1">
      <alignment horizontal="center" vertical="center"/>
    </xf>
    <xf numFmtId="0" fontId="38" fillId="12" borderId="7" xfId="1" applyFont="1" applyFill="1" applyBorder="1" applyAlignment="1">
      <alignment horizontal="center" vertical="center" wrapText="1"/>
    </xf>
    <xf numFmtId="0" fontId="63" fillId="12" borderId="7" xfId="1" applyFont="1" applyFill="1" applyBorder="1" applyAlignment="1">
      <alignment horizontal="center" vertical="center" wrapText="1"/>
    </xf>
    <xf numFmtId="0" fontId="63" fillId="12" borderId="7" xfId="1" applyFont="1" applyFill="1" applyBorder="1" applyAlignment="1">
      <alignment horizontal="center" vertical="center"/>
    </xf>
    <xf numFmtId="0" fontId="20" fillId="0" borderId="18" xfId="0" applyFont="1" applyBorder="1" applyAlignment="1">
      <alignment vertical="center"/>
    </xf>
    <xf numFmtId="0" fontId="20" fillId="4" borderId="18" xfId="1" applyFont="1" applyFill="1" applyBorder="1" applyAlignment="1">
      <alignment horizontal="center" vertical="center"/>
    </xf>
    <xf numFmtId="0" fontId="22" fillId="4" borderId="18" xfId="1" applyFont="1" applyFill="1" applyBorder="1" applyAlignment="1">
      <alignment horizontal="right" vertical="center"/>
    </xf>
    <xf numFmtId="0" fontId="20" fillId="0" borderId="7" xfId="0" applyFont="1" applyBorder="1" applyAlignment="1">
      <alignment vertical="center"/>
    </xf>
    <xf numFmtId="0" fontId="20" fillId="0" borderId="7" xfId="0" applyFont="1" applyBorder="1" applyAlignment="1">
      <alignment horizontal="left" vertical="center"/>
    </xf>
    <xf numFmtId="0" fontId="64" fillId="4" borderId="34" xfId="1" applyFont="1" applyFill="1" applyBorder="1" applyAlignment="1">
      <alignment horizontal="center" vertical="center" wrapText="1"/>
    </xf>
    <xf numFmtId="17" fontId="20" fillId="4" borderId="34" xfId="1" applyNumberFormat="1" applyFont="1" applyFill="1" applyBorder="1" applyAlignment="1">
      <alignment horizontal="center" vertical="center"/>
    </xf>
    <xf numFmtId="0" fontId="64" fillId="4" borderId="7" xfId="1" quotePrefix="1" applyFont="1" applyFill="1" applyBorder="1" applyAlignment="1">
      <alignment horizontal="left" vertical="center" wrapText="1"/>
    </xf>
    <xf numFmtId="0" fontId="64" fillId="4" borderId="7" xfId="1" applyFont="1" applyFill="1" applyBorder="1" applyAlignment="1">
      <alignment horizontal="left" vertical="center" wrapText="1"/>
    </xf>
    <xf numFmtId="17" fontId="20" fillId="4" borderId="7" xfId="1" applyNumberFormat="1" applyFont="1" applyFill="1" applyBorder="1" applyAlignment="1">
      <alignment horizontal="left" vertical="center" wrapText="1"/>
    </xf>
    <xf numFmtId="0" fontId="23" fillId="12" borderId="7" xfId="1" applyFont="1" applyFill="1" applyBorder="1" applyAlignment="1">
      <alignment horizontal="center" vertical="center"/>
    </xf>
    <xf numFmtId="0" fontId="16" fillId="0" borderId="0" xfId="1" applyFont="1" applyAlignment="1">
      <alignment horizontal="center" vertical="center" wrapText="1"/>
    </xf>
    <xf numFmtId="0" fontId="16" fillId="0" borderId="0" xfId="1" applyFont="1" applyAlignment="1">
      <alignment horizontal="center" wrapText="1"/>
    </xf>
    <xf numFmtId="4" fontId="66" fillId="4" borderId="15" xfId="0" applyNumberFormat="1" applyFont="1" applyFill="1" applyBorder="1"/>
    <xf numFmtId="4" fontId="66" fillId="0" borderId="3" xfId="0" applyNumberFormat="1" applyFont="1" applyBorder="1"/>
    <xf numFmtId="4" fontId="66" fillId="4" borderId="3" xfId="0" applyNumberFormat="1" applyFont="1" applyFill="1" applyBorder="1"/>
    <xf numFmtId="0" fontId="68" fillId="0" borderId="0" xfId="1" applyFont="1" applyAlignment="1">
      <alignment vertical="center"/>
    </xf>
    <xf numFmtId="0" fontId="68" fillId="0" borderId="0" xfId="1" applyFont="1" applyAlignment="1">
      <alignment horizontal="right" vertical="center"/>
    </xf>
    <xf numFmtId="0" fontId="68" fillId="4" borderId="26" xfId="0" applyFont="1" applyFill="1" applyBorder="1"/>
    <xf numFmtId="0" fontId="68" fillId="4" borderId="12" xfId="0" applyFont="1" applyFill="1" applyBorder="1"/>
    <xf numFmtId="0" fontId="68" fillId="4" borderId="27" xfId="0" applyFont="1" applyFill="1" applyBorder="1"/>
    <xf numFmtId="0" fontId="68" fillId="4" borderId="16" xfId="0" applyFont="1" applyFill="1" applyBorder="1"/>
    <xf numFmtId="0" fontId="68" fillId="4" borderId="0" xfId="0" applyFont="1" applyFill="1"/>
    <xf numFmtId="0" fontId="68" fillId="4" borderId="13" xfId="0" applyFont="1" applyFill="1" applyBorder="1"/>
    <xf numFmtId="0" fontId="68" fillId="4" borderId="34" xfId="0" applyFont="1" applyFill="1" applyBorder="1"/>
    <xf numFmtId="0" fontId="68" fillId="4" borderId="36" xfId="0" applyFont="1" applyFill="1" applyBorder="1"/>
    <xf numFmtId="0" fontId="68" fillId="4" borderId="28" xfId="0" applyFont="1" applyFill="1" applyBorder="1"/>
    <xf numFmtId="4" fontId="70" fillId="4" borderId="15" xfId="0" applyNumberFormat="1" applyFont="1" applyFill="1" applyBorder="1"/>
    <xf numFmtId="4" fontId="70" fillId="4" borderId="0" xfId="0" applyNumberFormat="1" applyFont="1" applyFill="1"/>
    <xf numFmtId="4" fontId="70" fillId="4" borderId="28" xfId="0" applyNumberFormat="1" applyFont="1" applyFill="1" applyBorder="1"/>
    <xf numFmtId="0" fontId="71" fillId="4" borderId="28" xfId="0" applyFont="1" applyFill="1" applyBorder="1"/>
    <xf numFmtId="4" fontId="72" fillId="4" borderId="16" xfId="0" applyNumberFormat="1" applyFont="1" applyFill="1" applyBorder="1"/>
    <xf numFmtId="0" fontId="74" fillId="4" borderId="28" xfId="0" applyFont="1" applyFill="1" applyBorder="1"/>
    <xf numFmtId="4" fontId="74" fillId="4" borderId="16" xfId="0" applyNumberFormat="1" applyFont="1" applyFill="1" applyBorder="1"/>
    <xf numFmtId="0" fontId="73" fillId="4" borderId="26" xfId="0" applyFont="1" applyFill="1" applyBorder="1"/>
    <xf numFmtId="4" fontId="73" fillId="4" borderId="12" xfId="0" applyNumberFormat="1" applyFont="1" applyFill="1" applyBorder="1"/>
    <xf numFmtId="4" fontId="73" fillId="4" borderId="27" xfId="0" applyNumberFormat="1" applyFont="1" applyFill="1" applyBorder="1"/>
    <xf numFmtId="4" fontId="73" fillId="4" borderId="26" xfId="0" applyNumberFormat="1" applyFont="1" applyFill="1" applyBorder="1"/>
    <xf numFmtId="4" fontId="75" fillId="4" borderId="34" xfId="0" applyNumberFormat="1" applyFont="1" applyFill="1" applyBorder="1"/>
    <xf numFmtId="4" fontId="75" fillId="4" borderId="36" xfId="0" applyNumberFormat="1" applyFont="1" applyFill="1" applyBorder="1"/>
    <xf numFmtId="0" fontId="76" fillId="4" borderId="26" xfId="0" applyFont="1" applyFill="1" applyBorder="1"/>
    <xf numFmtId="0" fontId="76" fillId="4" borderId="12" xfId="0" applyFont="1" applyFill="1" applyBorder="1"/>
    <xf numFmtId="0" fontId="76" fillId="4" borderId="27" xfId="0" applyFont="1" applyFill="1" applyBorder="1"/>
    <xf numFmtId="0" fontId="71" fillId="4" borderId="16" xfId="0" applyFont="1" applyFill="1" applyBorder="1"/>
    <xf numFmtId="0" fontId="71" fillId="4" borderId="0" xfId="0" applyFont="1" applyFill="1"/>
    <xf numFmtId="0" fontId="71" fillId="4" borderId="12" xfId="0" applyFont="1" applyFill="1" applyBorder="1"/>
    <xf numFmtId="0" fontId="68" fillId="4" borderId="4" xfId="0" applyFont="1" applyFill="1" applyBorder="1"/>
    <xf numFmtId="0" fontId="71" fillId="4" borderId="4" xfId="0" applyFont="1" applyFill="1" applyBorder="1"/>
    <xf numFmtId="0" fontId="68" fillId="6" borderId="0" xfId="0" applyFont="1" applyFill="1"/>
    <xf numFmtId="0" fontId="68" fillId="0" borderId="3" xfId="0" applyFont="1" applyBorder="1"/>
    <xf numFmtId="0" fontId="68" fillId="4" borderId="15" xfId="0" applyFont="1" applyFill="1" applyBorder="1"/>
    <xf numFmtId="0" fontId="71" fillId="4" borderId="15" xfId="0" applyFont="1" applyFill="1" applyBorder="1"/>
    <xf numFmtId="0" fontId="71" fillId="4" borderId="3" xfId="0" applyFont="1" applyFill="1" applyBorder="1"/>
    <xf numFmtId="0" fontId="68" fillId="4" borderId="30" xfId="0" applyFont="1" applyFill="1" applyBorder="1"/>
    <xf numFmtId="0" fontId="68" fillId="4" borderId="31" xfId="0" applyFont="1" applyFill="1" applyBorder="1"/>
    <xf numFmtId="0" fontId="71" fillId="4" borderId="30" xfId="0" applyFont="1" applyFill="1" applyBorder="1"/>
    <xf numFmtId="0" fontId="71" fillId="4" borderId="31" xfId="0" applyFont="1" applyFill="1" applyBorder="1"/>
    <xf numFmtId="0" fontId="71" fillId="4" borderId="5" xfId="0" applyFont="1" applyFill="1" applyBorder="1"/>
    <xf numFmtId="0" fontId="71" fillId="4" borderId="2" xfId="0" applyFont="1" applyFill="1" applyBorder="1"/>
    <xf numFmtId="4" fontId="65" fillId="4" borderId="6" xfId="0" applyNumberFormat="1" applyFont="1" applyFill="1" applyBorder="1"/>
    <xf numFmtId="4" fontId="65" fillId="4" borderId="35" xfId="0" applyNumberFormat="1" applyFont="1" applyFill="1" applyBorder="1"/>
    <xf numFmtId="4" fontId="65" fillId="4" borderId="78" xfId="0" applyNumberFormat="1" applyFont="1" applyFill="1" applyBorder="1"/>
    <xf numFmtId="4" fontId="65" fillId="4" borderId="3" xfId="0" applyNumberFormat="1" applyFont="1" applyFill="1" applyBorder="1"/>
    <xf numFmtId="0" fontId="68" fillId="4" borderId="3" xfId="0" applyFont="1" applyFill="1" applyBorder="1"/>
    <xf numFmtId="0" fontId="68" fillId="0" borderId="4" xfId="0" applyFont="1" applyBorder="1"/>
    <xf numFmtId="0" fontId="68" fillId="0" borderId="5" xfId="0" applyFont="1" applyBorder="1"/>
    <xf numFmtId="4" fontId="79" fillId="0" borderId="6" xfId="0" applyNumberFormat="1" applyFont="1" applyBorder="1"/>
    <xf numFmtId="4" fontId="68" fillId="0" borderId="6" xfId="0" applyNumberFormat="1" applyFont="1" applyBorder="1"/>
    <xf numFmtId="3" fontId="65" fillId="4" borderId="7" xfId="1" applyNumberFormat="1" applyFont="1" applyFill="1" applyBorder="1" applyAlignment="1">
      <alignment horizontal="center" vertical="center"/>
    </xf>
    <xf numFmtId="3" fontId="80" fillId="4" borderId="7" xfId="1" applyNumberFormat="1" applyFont="1" applyFill="1" applyBorder="1" applyAlignment="1">
      <alignment horizontal="right" vertical="center"/>
    </xf>
    <xf numFmtId="3" fontId="65" fillId="4" borderId="18" xfId="1" applyNumberFormat="1" applyFont="1" applyFill="1" applyBorder="1" applyAlignment="1">
      <alignment horizontal="center" vertical="center"/>
    </xf>
    <xf numFmtId="3" fontId="80" fillId="4" borderId="18" xfId="1" applyNumberFormat="1" applyFont="1" applyFill="1" applyBorder="1" applyAlignment="1">
      <alignment horizontal="right" vertical="center"/>
    </xf>
    <xf numFmtId="0" fontId="81" fillId="9" borderId="0" xfId="1" quotePrefix="1" applyFont="1" applyFill="1" applyAlignment="1">
      <alignment horizontal="left" vertical="center"/>
    </xf>
    <xf numFmtId="0" fontId="81" fillId="9" borderId="0" xfId="1" applyFont="1" applyFill="1" applyAlignment="1">
      <alignment horizontal="left" vertical="center"/>
    </xf>
    <xf numFmtId="0" fontId="68" fillId="0" borderId="0" xfId="1" applyFont="1" applyAlignment="1">
      <alignment horizontal="center" vertical="center"/>
    </xf>
    <xf numFmtId="17" fontId="65" fillId="4" borderId="34" xfId="1" applyNumberFormat="1" applyFont="1" applyFill="1" applyBorder="1" applyAlignment="1">
      <alignment horizontal="center" vertical="center"/>
    </xf>
    <xf numFmtId="0" fontId="68" fillId="4" borderId="34" xfId="1" applyFont="1" applyFill="1" applyBorder="1" applyAlignment="1">
      <alignment horizontal="center" vertical="center"/>
    </xf>
    <xf numFmtId="3" fontId="68" fillId="0" borderId="0" xfId="1" applyNumberFormat="1" applyFont="1" applyAlignment="1">
      <alignment horizontal="center" vertical="center"/>
    </xf>
    <xf numFmtId="3" fontId="68" fillId="0" borderId="0" xfId="4" applyNumberFormat="1" applyFont="1" applyAlignment="1">
      <alignment horizontal="right" vertical="center"/>
    </xf>
    <xf numFmtId="3" fontId="83" fillId="4" borderId="7" xfId="4" applyNumberFormat="1" applyFont="1" applyFill="1" applyBorder="1" applyAlignment="1">
      <alignment horizontal="right" vertical="center"/>
    </xf>
    <xf numFmtId="4" fontId="84" fillId="0" borderId="10" xfId="1" applyNumberFormat="1" applyFont="1" applyBorder="1" applyAlignment="1">
      <alignment vertical="center"/>
    </xf>
    <xf numFmtId="4" fontId="65" fillId="0" borderId="0" xfId="1" applyNumberFormat="1" applyFont="1" applyAlignment="1">
      <alignment vertical="center"/>
    </xf>
    <xf numFmtId="4" fontId="67" fillId="0" borderId="14" xfId="1" applyNumberFormat="1" applyFont="1" applyBorder="1" applyAlignment="1">
      <alignment vertical="center"/>
    </xf>
    <xf numFmtId="0" fontId="16" fillId="0" borderId="14" xfId="1" applyFont="1" applyBorder="1" applyAlignment="1">
      <alignment horizontal="center" vertical="center"/>
    </xf>
    <xf numFmtId="0" fontId="24" fillId="0" borderId="14" xfId="1" applyFont="1" applyBorder="1" applyAlignment="1">
      <alignment horizontal="center" vertical="center"/>
    </xf>
    <xf numFmtId="4" fontId="67" fillId="11" borderId="14" xfId="1" applyNumberFormat="1" applyFont="1" applyFill="1" applyBorder="1" applyAlignment="1">
      <alignment vertical="center"/>
    </xf>
    <xf numFmtId="0" fontId="24" fillId="0" borderId="48" xfId="1" applyFont="1" applyBorder="1" applyAlignment="1">
      <alignment vertical="center" wrapText="1"/>
    </xf>
    <xf numFmtId="0" fontId="18" fillId="0" borderId="0" xfId="1" quotePrefix="1" applyFont="1" applyAlignment="1">
      <alignment vertical="center"/>
    </xf>
    <xf numFmtId="0" fontId="19" fillId="0" borderId="9" xfId="1" applyFont="1" applyBorder="1" applyAlignment="1">
      <alignment vertical="center"/>
    </xf>
    <xf numFmtId="4" fontId="84" fillId="0" borderId="1" xfId="4" applyNumberFormat="1" applyFont="1" applyBorder="1" applyAlignment="1">
      <alignment vertical="center"/>
    </xf>
    <xf numFmtId="4" fontId="84" fillId="0" borderId="6" xfId="1" applyNumberFormat="1" applyFont="1" applyBorder="1" applyAlignment="1">
      <alignment vertical="center"/>
    </xf>
    <xf numFmtId="4" fontId="84" fillId="0" borderId="76" xfId="1" applyNumberFormat="1" applyFont="1" applyBorder="1" applyAlignment="1">
      <alignment vertical="center"/>
    </xf>
    <xf numFmtId="0" fontId="19" fillId="0" borderId="8" xfId="1" applyFont="1" applyBorder="1" applyAlignment="1">
      <alignment vertical="center"/>
    </xf>
    <xf numFmtId="4" fontId="84" fillId="0" borderId="75" xfId="1" applyNumberFormat="1" applyFont="1" applyBorder="1" applyAlignment="1">
      <alignment vertical="center"/>
    </xf>
    <xf numFmtId="0" fontId="59" fillId="0" borderId="18" xfId="1" applyFont="1" applyBorder="1" applyAlignment="1">
      <alignment vertical="center"/>
    </xf>
    <xf numFmtId="0" fontId="59" fillId="0" borderId="19" xfId="1" applyFont="1" applyBorder="1" applyAlignment="1">
      <alignment vertical="center"/>
    </xf>
    <xf numFmtId="0" fontId="19" fillId="0" borderId="75" xfId="1" applyFont="1" applyBorder="1" applyAlignment="1">
      <alignment vertical="center"/>
    </xf>
    <xf numFmtId="0" fontId="19" fillId="0" borderId="76" xfId="1" applyFont="1" applyBorder="1" applyAlignment="1">
      <alignment vertical="center"/>
    </xf>
    <xf numFmtId="0" fontId="16" fillId="0" borderId="86" xfId="1" applyFont="1" applyBorder="1" applyAlignment="1">
      <alignment vertical="center"/>
    </xf>
    <xf numFmtId="0" fontId="29" fillId="0" borderId="14" xfId="1" quotePrefix="1" applyFont="1" applyBorder="1" applyAlignment="1">
      <alignment horizontal="left" vertical="center"/>
    </xf>
    <xf numFmtId="0" fontId="29" fillId="0" borderId="14" xfId="1" applyFont="1" applyBorder="1" applyAlignment="1">
      <alignment horizontal="left" vertical="center"/>
    </xf>
    <xf numFmtId="0" fontId="29" fillId="0" borderId="14" xfId="1" quotePrefix="1" applyFont="1" applyBorder="1" applyAlignment="1" applyProtection="1">
      <alignment horizontal="left" vertical="center"/>
      <protection locked="0" hidden="1"/>
    </xf>
    <xf numFmtId="0" fontId="28" fillId="0" borderId="26" xfId="1" applyFont="1" applyBorder="1" applyAlignment="1">
      <alignment horizontal="center" vertical="center"/>
    </xf>
    <xf numFmtId="0" fontId="28" fillId="0" borderId="14" xfId="1" applyFont="1" applyBorder="1" applyAlignment="1">
      <alignment horizontal="center" vertical="center"/>
    </xf>
    <xf numFmtId="0" fontId="28" fillId="4" borderId="14" xfId="1" applyFont="1" applyFill="1" applyBorder="1" applyAlignment="1">
      <alignment horizontal="center" vertical="center"/>
    </xf>
    <xf numFmtId="0" fontId="25" fillId="0" borderId="0" xfId="1" quotePrefix="1" applyFont="1" applyAlignment="1">
      <alignment horizontal="left" vertical="center"/>
    </xf>
    <xf numFmtId="0" fontId="59" fillId="13" borderId="14" xfId="1" applyFont="1" applyFill="1" applyBorder="1" applyAlignment="1">
      <alignment vertical="center"/>
    </xf>
    <xf numFmtId="0" fontId="59" fillId="13" borderId="14" xfId="1" quotePrefix="1" applyFont="1" applyFill="1" applyBorder="1" applyAlignment="1">
      <alignment vertical="center"/>
    </xf>
    <xf numFmtId="0" fontId="59" fillId="13" borderId="18" xfId="1" quotePrefix="1" applyFont="1" applyFill="1" applyBorder="1" applyAlignment="1">
      <alignment vertical="center"/>
    </xf>
    <xf numFmtId="0" fontId="17" fillId="0" borderId="18" xfId="1" quotePrefix="1" applyFont="1" applyBorder="1" applyAlignment="1">
      <alignment horizontal="left" vertical="center"/>
    </xf>
    <xf numFmtId="0" fontId="16" fillId="0" borderId="34" xfId="0" applyFont="1" applyBorder="1" applyAlignment="1" applyProtection="1">
      <alignment vertical="center"/>
      <protection locked="0" hidden="1"/>
    </xf>
    <xf numFmtId="0" fontId="59" fillId="13" borderId="19" xfId="1" quotePrefix="1" applyFont="1" applyFill="1" applyBorder="1" applyAlignment="1">
      <alignment vertical="center"/>
    </xf>
    <xf numFmtId="0" fontId="30" fillId="0" borderId="0" xfId="0" applyFont="1" applyAlignment="1" applyProtection="1">
      <alignment vertical="center"/>
      <protection locked="0" hidden="1"/>
    </xf>
    <xf numFmtId="0" fontId="12" fillId="0" borderId="11" xfId="5" quotePrefix="1" applyFont="1" applyBorder="1" applyAlignment="1">
      <alignment horizontal="left"/>
    </xf>
    <xf numFmtId="0" fontId="14" fillId="0" borderId="17" xfId="5" applyFont="1" applyBorder="1" applyAlignment="1">
      <alignment horizontal="left" vertical="center" wrapText="1"/>
    </xf>
    <xf numFmtId="0" fontId="85" fillId="0" borderId="49" xfId="1" quotePrefix="1" applyFont="1" applyBorder="1" applyAlignment="1">
      <alignment vertical="center"/>
    </xf>
    <xf numFmtId="4" fontId="86" fillId="0" borderId="14" xfId="1" applyNumberFormat="1" applyFont="1" applyBorder="1" applyAlignment="1">
      <alignment vertical="center"/>
    </xf>
    <xf numFmtId="0" fontId="87" fillId="0" borderId="0" xfId="1" applyFont="1" applyAlignment="1">
      <alignment vertical="center"/>
    </xf>
    <xf numFmtId="0" fontId="17" fillId="0" borderId="0" xfId="1" applyFont="1" applyAlignment="1">
      <alignment vertical="center"/>
    </xf>
    <xf numFmtId="0" fontId="89" fillId="0" borderId="0" xfId="1" applyFont="1" applyAlignment="1">
      <alignment vertical="center"/>
    </xf>
    <xf numFmtId="0" fontId="90" fillId="0" borderId="0" xfId="1" applyFont="1" applyAlignment="1">
      <alignment vertical="center"/>
    </xf>
    <xf numFmtId="4" fontId="90" fillId="0" borderId="72" xfId="0" applyNumberFormat="1" applyFont="1" applyBorder="1" applyAlignment="1">
      <alignment vertical="center"/>
    </xf>
    <xf numFmtId="0" fontId="59" fillId="0" borderId="0" xfId="1" applyFont="1" applyAlignment="1">
      <alignment vertical="center"/>
    </xf>
    <xf numFmtId="0" fontId="88" fillId="4" borderId="13" xfId="0" applyFont="1" applyFill="1" applyBorder="1"/>
    <xf numFmtId="4" fontId="75" fillId="4" borderId="13" xfId="0" applyNumberFormat="1" applyFont="1" applyFill="1" applyBorder="1"/>
    <xf numFmtId="0" fontId="91" fillId="4" borderId="28" xfId="0" applyFont="1" applyFill="1" applyBorder="1"/>
    <xf numFmtId="0" fontId="69" fillId="4" borderId="0" xfId="0" applyFont="1" applyFill="1"/>
    <xf numFmtId="4" fontId="91" fillId="4" borderId="16" xfId="0" applyNumberFormat="1" applyFont="1" applyFill="1" applyBorder="1"/>
    <xf numFmtId="4" fontId="85" fillId="4" borderId="16" xfId="0" applyNumberFormat="1" applyFont="1" applyFill="1" applyBorder="1"/>
    <xf numFmtId="0" fontId="87" fillId="0" borderId="0" xfId="0" applyFont="1"/>
    <xf numFmtId="4" fontId="85" fillId="0" borderId="0" xfId="0" applyNumberFormat="1" applyFont="1"/>
    <xf numFmtId="0" fontId="28" fillId="0" borderId="0" xfId="0" applyFont="1"/>
    <xf numFmtId="4" fontId="85" fillId="4" borderId="37" xfId="0" applyNumberFormat="1" applyFont="1" applyFill="1" applyBorder="1"/>
    <xf numFmtId="4" fontId="85" fillId="4" borderId="45" xfId="0" applyNumberFormat="1" applyFont="1" applyFill="1" applyBorder="1"/>
    <xf numFmtId="0" fontId="27" fillId="4" borderId="0" xfId="0" applyFont="1" applyFill="1"/>
    <xf numFmtId="4" fontId="92" fillId="4" borderId="6" xfId="0" applyNumberFormat="1" applyFont="1" applyFill="1" applyBorder="1"/>
    <xf numFmtId="164" fontId="93" fillId="4" borderId="0" xfId="0" applyNumberFormat="1" applyFont="1" applyFill="1"/>
    <xf numFmtId="4" fontId="93" fillId="4" borderId="0" xfId="0" applyNumberFormat="1" applyFont="1" applyFill="1" applyAlignment="1">
      <alignment horizontal="center" vertical="center"/>
    </xf>
    <xf numFmtId="4" fontId="93" fillId="4" borderId="0" xfId="0" applyNumberFormat="1" applyFont="1" applyFill="1"/>
    <xf numFmtId="0" fontId="27" fillId="0" borderId="0" xfId="0" applyFont="1"/>
    <xf numFmtId="0" fontId="9" fillId="4" borderId="3" xfId="0" applyFont="1" applyFill="1" applyBorder="1"/>
    <xf numFmtId="0" fontId="9" fillId="0" borderId="0" xfId="0" applyFont="1"/>
    <xf numFmtId="0" fontId="27" fillId="0" borderId="9" xfId="0" applyFont="1" applyBorder="1"/>
    <xf numFmtId="0" fontId="79" fillId="0" borderId="0" xfId="0" applyFont="1"/>
    <xf numFmtId="4" fontId="9" fillId="4" borderId="0" xfId="0" applyNumberFormat="1" applyFont="1" applyFill="1" applyAlignment="1">
      <alignment horizontal="center" vertical="center"/>
    </xf>
    <xf numFmtId="4" fontId="92" fillId="4" borderId="0" xfId="0" applyNumberFormat="1" applyFont="1" applyFill="1"/>
    <xf numFmtId="0" fontId="93" fillId="4" borderId="0" xfId="0" applyFont="1" applyFill="1"/>
    <xf numFmtId="0" fontId="79" fillId="4" borderId="0" xfId="0" applyFont="1" applyFill="1"/>
    <xf numFmtId="4" fontId="9" fillId="4" borderId="0" xfId="0" applyNumberFormat="1" applyFont="1" applyFill="1"/>
    <xf numFmtId="4" fontId="9" fillId="4" borderId="3" xfId="0" applyNumberFormat="1" applyFont="1" applyFill="1" applyBorder="1"/>
    <xf numFmtId="0" fontId="27" fillId="4" borderId="9" xfId="0" applyFont="1" applyFill="1" applyBorder="1"/>
    <xf numFmtId="0" fontId="9" fillId="4" borderId="0" xfId="0" applyFont="1" applyFill="1"/>
    <xf numFmtId="4" fontId="94" fillId="4" borderId="0" xfId="0" applyNumberFormat="1" applyFont="1" applyFill="1"/>
    <xf numFmtId="4" fontId="95" fillId="0" borderId="0" xfId="0" applyNumberFormat="1" applyFont="1"/>
    <xf numFmtId="4" fontId="65" fillId="14" borderId="28" xfId="0" applyNumberFormat="1" applyFont="1" applyFill="1" applyBorder="1" applyProtection="1">
      <protection locked="0" hidden="1"/>
    </xf>
    <xf numFmtId="4" fontId="65" fillId="14" borderId="15" xfId="0" applyNumberFormat="1" applyFont="1" applyFill="1" applyBorder="1"/>
    <xf numFmtId="4" fontId="65" fillId="14" borderId="28" xfId="0" applyNumberFormat="1" applyFont="1" applyFill="1" applyBorder="1"/>
    <xf numFmtId="0" fontId="49" fillId="4" borderId="16" xfId="0" applyFont="1" applyFill="1" applyBorder="1" applyAlignment="1">
      <alignment vertical="center"/>
    </xf>
    <xf numFmtId="0" fontId="49" fillId="0" borderId="0" xfId="0" applyFont="1" applyAlignment="1">
      <alignment horizontal="center" vertical="center"/>
    </xf>
    <xf numFmtId="0" fontId="18" fillId="4" borderId="16" xfId="0" applyFont="1" applyFill="1" applyBorder="1" applyAlignment="1">
      <alignment vertical="center"/>
    </xf>
    <xf numFmtId="0" fontId="97" fillId="13" borderId="73" xfId="1" applyFont="1" applyFill="1" applyBorder="1" applyAlignment="1">
      <alignment horizontal="center" vertical="center" wrapText="1"/>
    </xf>
    <xf numFmtId="0" fontId="16" fillId="0" borderId="40" xfId="1" applyFont="1" applyBorder="1" applyAlignment="1">
      <alignment horizontal="center" vertical="center"/>
    </xf>
    <xf numFmtId="0" fontId="16" fillId="0" borderId="87" xfId="1" applyFont="1" applyBorder="1" applyAlignment="1">
      <alignment horizontal="center" vertical="center"/>
    </xf>
    <xf numFmtId="0" fontId="16" fillId="0" borderId="25" xfId="1" applyFont="1" applyBorder="1" applyAlignment="1">
      <alignment horizontal="center" vertical="center"/>
    </xf>
    <xf numFmtId="0" fontId="24" fillId="0" borderId="71" xfId="1" applyFont="1" applyBorder="1" applyAlignment="1">
      <alignment vertical="center"/>
    </xf>
    <xf numFmtId="4" fontId="67" fillId="0" borderId="25" xfId="1" applyNumberFormat="1" applyFont="1" applyBorder="1" applyAlignment="1">
      <alignment vertical="center"/>
    </xf>
    <xf numFmtId="0" fontId="85" fillId="0" borderId="70" xfId="1" applyFont="1" applyBorder="1" applyAlignment="1">
      <alignment vertical="center"/>
    </xf>
    <xf numFmtId="4" fontId="86" fillId="0" borderId="25" xfId="1" applyNumberFormat="1" applyFont="1" applyBorder="1" applyAlignment="1">
      <alignment vertical="center"/>
    </xf>
    <xf numFmtId="0" fontId="85" fillId="0" borderId="10" xfId="1" applyFont="1" applyBorder="1" applyAlignment="1">
      <alignment vertical="center"/>
    </xf>
    <xf numFmtId="0" fontId="85" fillId="0" borderId="88" xfId="1" quotePrefix="1" applyFont="1" applyBorder="1" applyAlignment="1">
      <alignment vertical="center"/>
    </xf>
    <xf numFmtId="4" fontId="86" fillId="0" borderId="73" xfId="1" applyNumberFormat="1" applyFont="1" applyBorder="1" applyAlignment="1">
      <alignment vertical="center"/>
    </xf>
    <xf numFmtId="4" fontId="86" fillId="0" borderId="89" xfId="1" applyNumberFormat="1" applyFont="1" applyBorder="1" applyAlignment="1">
      <alignment vertical="center"/>
    </xf>
    <xf numFmtId="4" fontId="98" fillId="4" borderId="0" xfId="0" applyNumberFormat="1" applyFont="1" applyFill="1"/>
    <xf numFmtId="4" fontId="79" fillId="4" borderId="0" xfId="0" applyNumberFormat="1" applyFont="1" applyFill="1"/>
    <xf numFmtId="4" fontId="65" fillId="14" borderId="15" xfId="0" applyNumberFormat="1" applyFont="1" applyFill="1" applyBorder="1" applyProtection="1">
      <protection locked="0" hidden="1"/>
    </xf>
    <xf numFmtId="4" fontId="65" fillId="14" borderId="66" xfId="0" applyNumberFormat="1" applyFont="1" applyFill="1" applyBorder="1"/>
    <xf numFmtId="4" fontId="65" fillId="14" borderId="67" xfId="0" applyNumberFormat="1" applyFont="1" applyFill="1" applyBorder="1"/>
    <xf numFmtId="4" fontId="65" fillId="14" borderId="68" xfId="0" applyNumberFormat="1" applyFont="1" applyFill="1" applyBorder="1"/>
    <xf numFmtId="4" fontId="66" fillId="4" borderId="66" xfId="0" applyNumberFormat="1" applyFont="1" applyFill="1" applyBorder="1"/>
    <xf numFmtId="4" fontId="66" fillId="4" borderId="67" xfId="0" applyNumberFormat="1" applyFont="1" applyFill="1" applyBorder="1"/>
    <xf numFmtId="4" fontId="66" fillId="4" borderId="69" xfId="0" applyNumberFormat="1" applyFont="1" applyFill="1" applyBorder="1"/>
    <xf numFmtId="4" fontId="71" fillId="0" borderId="3" xfId="0" applyNumberFormat="1" applyFont="1" applyBorder="1"/>
    <xf numFmtId="4" fontId="68" fillId="4" borderId="3" xfId="0" applyNumberFormat="1" applyFont="1" applyFill="1" applyBorder="1"/>
    <xf numFmtId="0" fontId="82" fillId="12" borderId="17" xfId="1" applyFont="1" applyFill="1" applyBorder="1" applyAlignment="1">
      <alignment horizontal="center" vertical="center" wrapText="1"/>
    </xf>
    <xf numFmtId="0" fontId="64" fillId="4" borderId="11" xfId="1" applyFont="1" applyFill="1" applyBorder="1" applyAlignment="1">
      <alignment horizontal="left" vertical="center" wrapText="1"/>
    </xf>
    <xf numFmtId="17" fontId="20" fillId="4" borderId="11" xfId="1" applyNumberFormat="1" applyFont="1" applyFill="1" applyBorder="1" applyAlignment="1">
      <alignment horizontal="left" vertical="center" wrapText="1"/>
    </xf>
    <xf numFmtId="3" fontId="65" fillId="4" borderId="11" xfId="1" applyNumberFormat="1" applyFont="1" applyFill="1" applyBorder="1" applyAlignment="1">
      <alignment horizontal="center" vertical="center"/>
    </xf>
    <xf numFmtId="3" fontId="80" fillId="4" borderId="11" xfId="1" applyNumberFormat="1" applyFont="1" applyFill="1" applyBorder="1" applyAlignment="1">
      <alignment horizontal="right" vertical="center"/>
    </xf>
    <xf numFmtId="0" fontId="63" fillId="12" borderId="16" xfId="1" quotePrefix="1" applyFont="1" applyFill="1" applyBorder="1" applyAlignment="1">
      <alignment horizontal="center" vertical="center" wrapText="1"/>
    </xf>
    <xf numFmtId="0" fontId="63" fillId="12" borderId="16" xfId="1" applyFont="1" applyFill="1" applyBorder="1" applyAlignment="1">
      <alignment horizontal="center" vertical="center" wrapText="1"/>
    </xf>
    <xf numFmtId="0" fontId="54" fillId="8" borderId="18" xfId="0" applyFont="1" applyFill="1" applyBorder="1" applyAlignment="1">
      <alignment horizontal="left" vertical="center"/>
    </xf>
    <xf numFmtId="0" fontId="54" fillId="8" borderId="18" xfId="0" applyFont="1" applyFill="1" applyBorder="1" applyAlignment="1">
      <alignment vertical="center"/>
    </xf>
    <xf numFmtId="0" fontId="54" fillId="8" borderId="18" xfId="0" applyFont="1" applyFill="1" applyBorder="1" applyAlignment="1">
      <alignment horizontal="left" vertical="center" wrapText="1"/>
    </xf>
    <xf numFmtId="3" fontId="54" fillId="8" borderId="18" xfId="0" applyNumberFormat="1" applyFont="1" applyFill="1" applyBorder="1" applyAlignment="1">
      <alignment horizontal="center" vertical="center"/>
    </xf>
    <xf numFmtId="3" fontId="55" fillId="8" borderId="18" xfId="0" applyNumberFormat="1" applyFont="1" applyFill="1" applyBorder="1" applyAlignment="1">
      <alignment horizontal="center" vertical="center"/>
    </xf>
    <xf numFmtId="0" fontId="54" fillId="8" borderId="18" xfId="0" applyFont="1" applyFill="1" applyBorder="1" applyAlignment="1">
      <alignment horizontal="center" vertical="center" wrapText="1"/>
    </xf>
    <xf numFmtId="3" fontId="54" fillId="8" borderId="18" xfId="0" applyNumberFormat="1" applyFont="1" applyFill="1" applyBorder="1" applyAlignment="1">
      <alignment horizontal="right" vertical="center"/>
    </xf>
    <xf numFmtId="0" fontId="13" fillId="9" borderId="1" xfId="0" applyFont="1" applyFill="1" applyBorder="1" applyAlignment="1">
      <alignment horizontal="left" vertical="center"/>
    </xf>
    <xf numFmtId="0" fontId="13" fillId="9" borderId="2" xfId="0" applyFont="1" applyFill="1" applyBorder="1" applyAlignment="1">
      <alignment horizontal="left" vertical="center"/>
    </xf>
    <xf numFmtId="0" fontId="13" fillId="9" borderId="0" xfId="0" applyFont="1" applyFill="1" applyAlignment="1">
      <alignment horizontal="left" vertical="center"/>
    </xf>
    <xf numFmtId="0" fontId="48" fillId="9" borderId="0" xfId="0" applyFont="1" applyFill="1" applyAlignment="1">
      <alignment horizontal="left" vertical="center"/>
    </xf>
    <xf numFmtId="0" fontId="13" fillId="9" borderId="3" xfId="0" applyFont="1" applyFill="1" applyBorder="1" applyAlignment="1">
      <alignment horizontal="left" vertical="center"/>
    </xf>
    <xf numFmtId="0" fontId="48" fillId="9" borderId="3" xfId="0" applyFont="1" applyFill="1" applyBorder="1" applyAlignment="1">
      <alignment horizontal="left" vertical="center"/>
    </xf>
    <xf numFmtId="0" fontId="13" fillId="9" borderId="70" xfId="0" quotePrefix="1" applyFont="1" applyFill="1" applyBorder="1" applyAlignment="1">
      <alignment horizontal="left" vertical="center"/>
    </xf>
    <xf numFmtId="0" fontId="51" fillId="4" borderId="0" xfId="0" applyFont="1" applyFill="1" applyAlignment="1">
      <alignment vertical="center" wrapText="1"/>
    </xf>
    <xf numFmtId="0" fontId="51" fillId="2" borderId="0" xfId="0" applyFont="1" applyFill="1" applyAlignment="1">
      <alignment vertical="center" wrapText="1"/>
    </xf>
    <xf numFmtId="0" fontId="51" fillId="2" borderId="3" xfId="0" applyFont="1" applyFill="1" applyBorder="1" applyAlignment="1">
      <alignment horizontal="center" vertical="center" wrapText="1"/>
    </xf>
    <xf numFmtId="0" fontId="23" fillId="4" borderId="0" xfId="0" applyFont="1" applyFill="1" applyAlignment="1">
      <alignment horizontal="center" vertical="center" wrapText="1"/>
    </xf>
    <xf numFmtId="0" fontId="52" fillId="4" borderId="0" xfId="0" applyFont="1" applyFill="1" applyAlignment="1">
      <alignment horizontal="center" vertical="center" wrapText="1"/>
    </xf>
    <xf numFmtId="0" fontId="34" fillId="3" borderId="80" xfId="0" quotePrefix="1" applyFont="1" applyFill="1" applyBorder="1" applyAlignment="1">
      <alignment horizontal="center" vertical="center" wrapText="1"/>
    </xf>
    <xf numFmtId="0" fontId="23" fillId="8" borderId="77" xfId="0" applyFont="1" applyFill="1" applyBorder="1" applyAlignment="1">
      <alignment horizontal="center" vertical="center" wrapText="1" shrinkToFit="1"/>
    </xf>
    <xf numFmtId="3" fontId="54" fillId="8" borderId="79" xfId="0" applyNumberFormat="1" applyFont="1" applyFill="1" applyBorder="1" applyAlignment="1">
      <alignment horizontal="right" vertical="center"/>
    </xf>
    <xf numFmtId="4" fontId="77" fillId="2" borderId="0" xfId="0" applyNumberFormat="1" applyFont="1" applyFill="1" applyAlignment="1" applyProtection="1">
      <alignment horizontal="center" vertical="center" wrapText="1"/>
      <protection locked="0" hidden="1"/>
    </xf>
    <xf numFmtId="3" fontId="77" fillId="2" borderId="0" xfId="0" applyNumberFormat="1" applyFont="1" applyFill="1" applyAlignment="1" applyProtection="1">
      <alignment horizontal="center" vertical="center"/>
      <protection locked="0" hidden="1"/>
    </xf>
    <xf numFmtId="4" fontId="77" fillId="2" borderId="0" xfId="0" applyNumberFormat="1" applyFont="1" applyFill="1" applyAlignment="1" applyProtection="1">
      <alignment horizontal="center" vertical="center"/>
      <protection locked="0" hidden="1"/>
    </xf>
    <xf numFmtId="4" fontId="77" fillId="2" borderId="4" xfId="0" applyNumberFormat="1" applyFont="1" applyFill="1" applyBorder="1" applyAlignment="1" applyProtection="1">
      <alignment horizontal="center" vertical="center"/>
      <protection locked="0" hidden="1"/>
    </xf>
    <xf numFmtId="3" fontId="77" fillId="2" borderId="4" xfId="0" applyNumberFormat="1" applyFont="1" applyFill="1" applyBorder="1" applyAlignment="1" applyProtection="1">
      <alignment horizontal="center" vertical="center"/>
      <protection locked="0" hidden="1"/>
    </xf>
    <xf numFmtId="0" fontId="22" fillId="4" borderId="0" xfId="0" applyFont="1" applyFill="1" applyAlignment="1">
      <alignment horizontal="center" vertical="center" wrapText="1"/>
    </xf>
    <xf numFmtId="0" fontId="18" fillId="4" borderId="0" xfId="0" applyFont="1" applyFill="1" applyAlignment="1">
      <alignment horizontal="center" vertical="center"/>
    </xf>
    <xf numFmtId="4" fontId="65" fillId="14" borderId="0" xfId="0" applyNumberFormat="1" applyFont="1" applyFill="1" applyProtection="1">
      <protection locked="0" hidden="1"/>
    </xf>
    <xf numFmtId="4" fontId="65" fillId="4" borderId="0" xfId="0" applyNumberFormat="1" applyFont="1" applyFill="1" applyProtection="1">
      <protection locked="0" hidden="1"/>
    </xf>
    <xf numFmtId="4" fontId="66" fillId="15" borderId="0" xfId="0" applyNumberFormat="1" applyFont="1" applyFill="1"/>
    <xf numFmtId="4" fontId="66" fillId="0" borderId="0" xfId="0" applyNumberFormat="1" applyFont="1"/>
    <xf numFmtId="4" fontId="65" fillId="14" borderId="0" xfId="0" applyNumberFormat="1" applyFont="1" applyFill="1"/>
    <xf numFmtId="4" fontId="65" fillId="4" borderId="0" xfId="0" applyNumberFormat="1" applyFont="1" applyFill="1"/>
    <xf numFmtId="4" fontId="66" fillId="4" borderId="0" xfId="0" applyNumberFormat="1" applyFont="1" applyFill="1"/>
    <xf numFmtId="0" fontId="20" fillId="4" borderId="0" xfId="0" applyFont="1" applyFill="1" applyAlignment="1">
      <alignment wrapText="1"/>
    </xf>
    <xf numFmtId="0" fontId="30" fillId="0" borderId="0" xfId="0" applyFont="1" applyAlignment="1">
      <alignment wrapText="1"/>
    </xf>
    <xf numFmtId="4" fontId="71" fillId="0" borderId="0" xfId="0" applyNumberFormat="1" applyFont="1"/>
    <xf numFmtId="0" fontId="16" fillId="4" borderId="0" xfId="0" applyFont="1" applyFill="1" applyAlignment="1">
      <alignment wrapText="1"/>
    </xf>
    <xf numFmtId="4" fontId="68" fillId="4" borderId="0" xfId="0" applyNumberFormat="1" applyFont="1" applyFill="1"/>
    <xf numFmtId="0" fontId="68" fillId="0" borderId="0" xfId="0" applyFont="1"/>
    <xf numFmtId="0" fontId="18" fillId="0" borderId="0" xfId="0" applyFont="1" applyAlignment="1">
      <alignment horizontal="center"/>
    </xf>
    <xf numFmtId="4" fontId="16" fillId="0" borderId="0" xfId="0" applyNumberFormat="1" applyFont="1"/>
    <xf numFmtId="0" fontId="16" fillId="0" borderId="0" xfId="0" applyFont="1" applyAlignment="1">
      <alignment horizontal="left"/>
    </xf>
    <xf numFmtId="4" fontId="68" fillId="0" borderId="0" xfId="0" applyNumberFormat="1" applyFont="1" applyAlignment="1">
      <alignment horizontal="right"/>
    </xf>
    <xf numFmtId="4" fontId="68" fillId="0" borderId="0" xfId="0" applyNumberFormat="1" applyFont="1"/>
    <xf numFmtId="0" fontId="69" fillId="0" borderId="0" xfId="0" applyFont="1"/>
    <xf numFmtId="0" fontId="16" fillId="0" borderId="0" xfId="0" applyFont="1" applyProtection="1">
      <protection locked="0" hidden="1"/>
    </xf>
    <xf numFmtId="0" fontId="32" fillId="4" borderId="0" xfId="0" applyFont="1" applyFill="1" applyAlignment="1">
      <alignment vertical="center"/>
    </xf>
    <xf numFmtId="0" fontId="16" fillId="4" borderId="0" xfId="0" applyFont="1" applyFill="1" applyAlignment="1">
      <alignment vertical="center"/>
    </xf>
    <xf numFmtId="43" fontId="16" fillId="0" borderId="0" xfId="3" applyFont="1" applyAlignment="1" applyProtection="1">
      <alignment vertical="center"/>
    </xf>
    <xf numFmtId="0" fontId="24" fillId="0" borderId="9" xfId="0" applyFont="1" applyBorder="1" applyAlignment="1">
      <alignment horizontal="center" vertical="center" wrapText="1"/>
    </xf>
    <xf numFmtId="0" fontId="56" fillId="0" borderId="0" xfId="0" applyFont="1" applyAlignment="1">
      <alignment vertical="center"/>
    </xf>
    <xf numFmtId="0" fontId="56" fillId="2" borderId="0" xfId="0" applyFont="1" applyFill="1" applyAlignment="1" applyProtection="1">
      <alignment horizontal="left" vertical="center" wrapText="1"/>
      <protection locked="0" hidden="1"/>
    </xf>
    <xf numFmtId="0" fontId="77" fillId="0" borderId="0" xfId="0" applyFont="1" applyAlignment="1">
      <alignment vertical="center"/>
    </xf>
    <xf numFmtId="0" fontId="24" fillId="0" borderId="0" xfId="0" applyFont="1" applyAlignment="1" applyProtection="1">
      <alignment horizontal="center" vertical="center" wrapText="1"/>
      <protection locked="0" hidden="1"/>
    </xf>
    <xf numFmtId="3" fontId="77" fillId="7" borderId="0" xfId="0" applyNumberFormat="1" applyFont="1" applyFill="1" applyAlignment="1">
      <alignment vertical="center"/>
    </xf>
    <xf numFmtId="4" fontId="77" fillId="2" borderId="0" xfId="0" applyNumberFormat="1" applyFont="1" applyFill="1" applyAlignment="1" applyProtection="1">
      <alignment horizontal="right" vertical="center"/>
      <protection hidden="1"/>
    </xf>
    <xf numFmtId="4" fontId="77" fillId="2" borderId="3" xfId="0" applyNumberFormat="1" applyFont="1" applyFill="1" applyBorder="1" applyAlignment="1" applyProtection="1">
      <alignment horizontal="right" vertical="center"/>
      <protection hidden="1"/>
    </xf>
    <xf numFmtId="0" fontId="24" fillId="0" borderId="10" xfId="0" applyFont="1" applyBorder="1" applyAlignment="1">
      <alignment horizontal="center" vertical="center" wrapText="1"/>
    </xf>
    <xf numFmtId="0" fontId="56" fillId="0" borderId="4" xfId="0" applyFont="1" applyBorder="1" applyAlignment="1">
      <alignment vertical="center"/>
    </xf>
    <xf numFmtId="0" fontId="56" fillId="2" borderId="4" xfId="0" applyFont="1" applyFill="1" applyBorder="1" applyAlignment="1" applyProtection="1">
      <alignment horizontal="left" vertical="center" wrapText="1"/>
      <protection locked="0" hidden="1"/>
    </xf>
    <xf numFmtId="0" fontId="77" fillId="0" borderId="4" xfId="0" applyFont="1" applyBorder="1" applyAlignment="1">
      <alignment vertical="center"/>
    </xf>
    <xf numFmtId="0" fontId="24" fillId="0" borderId="4" xfId="0" applyFont="1" applyBorder="1" applyAlignment="1" applyProtection="1">
      <alignment horizontal="center" vertical="center" wrapText="1"/>
      <protection locked="0" hidden="1"/>
    </xf>
    <xf numFmtId="3" fontId="77" fillId="7" borderId="4" xfId="0" applyNumberFormat="1" applyFont="1" applyFill="1" applyBorder="1" applyAlignment="1">
      <alignment vertical="center"/>
    </xf>
    <xf numFmtId="4" fontId="77" fillId="2" borderId="4" xfId="0" applyNumberFormat="1" applyFont="1" applyFill="1" applyBorder="1" applyAlignment="1" applyProtection="1">
      <alignment horizontal="right" vertical="center"/>
      <protection hidden="1"/>
    </xf>
    <xf numFmtId="4" fontId="77" fillId="2" borderId="5" xfId="0" applyNumberFormat="1" applyFont="1" applyFill="1" applyBorder="1" applyAlignment="1" applyProtection="1">
      <alignment horizontal="right" vertical="center"/>
      <protection hidden="1"/>
    </xf>
    <xf numFmtId="0" fontId="24" fillId="0" borderId="8" xfId="0" applyFont="1" applyBorder="1" applyAlignment="1">
      <alignment horizontal="center" vertical="center" wrapText="1"/>
    </xf>
    <xf numFmtId="0" fontId="77" fillId="0" borderId="1" xfId="0" applyFont="1" applyBorder="1" applyAlignment="1">
      <alignment vertical="center"/>
    </xf>
    <xf numFmtId="3" fontId="77" fillId="0" borderId="1" xfId="0" applyNumberFormat="1" applyFont="1" applyBorder="1" applyAlignment="1">
      <alignment vertical="center"/>
    </xf>
    <xf numFmtId="3" fontId="77" fillId="0" borderId="90" xfId="0" applyNumberFormat="1" applyFont="1" applyBorder="1" applyAlignment="1">
      <alignment vertical="center"/>
    </xf>
    <xf numFmtId="3" fontId="77" fillId="0" borderId="0" xfId="0" applyNumberFormat="1" applyFont="1" applyAlignment="1">
      <alignment vertical="center"/>
    </xf>
    <xf numFmtId="4" fontId="77" fillId="0" borderId="18" xfId="0" applyNumberFormat="1" applyFont="1" applyBorder="1" applyAlignment="1">
      <alignment vertical="center"/>
    </xf>
    <xf numFmtId="4" fontId="77" fillId="0" borderId="32" xfId="0" applyNumberFormat="1" applyFont="1" applyBorder="1" applyAlignment="1">
      <alignment vertical="center"/>
    </xf>
    <xf numFmtId="9" fontId="16" fillId="0" borderId="0" xfId="2" applyFont="1" applyAlignment="1" applyProtection="1">
      <alignment vertical="center"/>
    </xf>
    <xf numFmtId="0" fontId="77" fillId="0" borderId="3" xfId="0" applyFont="1" applyBorder="1" applyAlignment="1">
      <alignment vertical="center"/>
    </xf>
    <xf numFmtId="4" fontId="77" fillId="0" borderId="3" xfId="0" applyNumberFormat="1" applyFont="1" applyBorder="1" applyAlignment="1">
      <alignment vertical="center"/>
    </xf>
    <xf numFmtId="0" fontId="68" fillId="0" borderId="3" xfId="0" applyFont="1" applyBorder="1" applyAlignment="1">
      <alignment vertical="center"/>
    </xf>
    <xf numFmtId="0" fontId="24" fillId="0" borderId="0" xfId="0" applyFont="1" applyAlignment="1">
      <alignment vertical="center"/>
    </xf>
    <xf numFmtId="4" fontId="78" fillId="0" borderId="35" xfId="0" applyNumberFormat="1" applyFont="1" applyBorder="1" applyAlignment="1">
      <alignment vertical="center"/>
    </xf>
    <xf numFmtId="4" fontId="68" fillId="0" borderId="3" xfId="0" applyNumberFormat="1" applyFont="1" applyBorder="1" applyAlignment="1">
      <alignment vertical="center"/>
    </xf>
    <xf numFmtId="4" fontId="16" fillId="0" borderId="3" xfId="0" applyNumberFormat="1" applyFont="1" applyBorder="1" applyAlignment="1">
      <alignment vertical="center"/>
    </xf>
    <xf numFmtId="3" fontId="16" fillId="0" borderId="0" xfId="0" quotePrefix="1" applyNumberFormat="1" applyFont="1" applyAlignment="1">
      <alignment horizontal="center" vertical="center"/>
    </xf>
    <xf numFmtId="3" fontId="16" fillId="0" borderId="0" xfId="0" applyNumberFormat="1" applyFont="1" applyAlignment="1">
      <alignment horizontal="center" vertical="center"/>
    </xf>
    <xf numFmtId="0" fontId="16" fillId="0" borderId="3" xfId="0" applyFont="1" applyBorder="1" applyAlignment="1">
      <alignment vertical="center"/>
    </xf>
    <xf numFmtId="4" fontId="16" fillId="0" borderId="0" xfId="0" applyNumberFormat="1" applyFont="1" applyAlignment="1">
      <alignment vertical="center"/>
    </xf>
    <xf numFmtId="0" fontId="16" fillId="0" borderId="10" xfId="0" applyFont="1" applyBorder="1" applyAlignment="1">
      <alignment vertical="center"/>
    </xf>
    <xf numFmtId="0" fontId="16" fillId="0" borderId="4" xfId="0" applyFont="1" applyBorder="1" applyAlignment="1">
      <alignment vertical="center"/>
    </xf>
    <xf numFmtId="3" fontId="16" fillId="0" borderId="4" xfId="0" applyNumberFormat="1" applyFont="1" applyBorder="1" applyAlignment="1">
      <alignment vertical="center"/>
    </xf>
    <xf numFmtId="3" fontId="16" fillId="0" borderId="5" xfId="0" applyNumberFormat="1" applyFont="1" applyBorder="1" applyAlignment="1">
      <alignment vertical="center"/>
    </xf>
    <xf numFmtId="3" fontId="16" fillId="0" borderId="0" xfId="0" applyNumberFormat="1" applyFont="1" applyAlignment="1">
      <alignment vertical="center"/>
    </xf>
    <xf numFmtId="43" fontId="56" fillId="0" borderId="0" xfId="3" applyFont="1" applyAlignment="1" applyProtection="1">
      <alignment vertical="center"/>
    </xf>
    <xf numFmtId="0" fontId="78" fillId="0" borderId="0" xfId="0" applyFont="1" applyAlignment="1" applyProtection="1">
      <alignment horizontal="center" vertical="center" wrapText="1"/>
      <protection locked="0" hidden="1"/>
    </xf>
    <xf numFmtId="0" fontId="78" fillId="0" borderId="4" xfId="0" applyFont="1" applyBorder="1" applyAlignment="1" applyProtection="1">
      <alignment horizontal="center" vertical="center" wrapText="1"/>
      <protection locked="0" hidden="1"/>
    </xf>
    <xf numFmtId="0" fontId="56" fillId="0" borderId="1" xfId="0" applyFont="1" applyBorder="1" applyAlignment="1">
      <alignment vertical="center"/>
    </xf>
    <xf numFmtId="3" fontId="56" fillId="0" borderId="1" xfId="0" applyNumberFormat="1" applyFont="1" applyBorder="1" applyAlignment="1">
      <alignment vertical="center"/>
    </xf>
    <xf numFmtId="3" fontId="56" fillId="0" borderId="0" xfId="0" applyNumberFormat="1" applyFont="1" applyAlignment="1">
      <alignment vertical="center"/>
    </xf>
    <xf numFmtId="3" fontId="56" fillId="7" borderId="0" xfId="0" applyNumberFormat="1" applyFont="1" applyFill="1" applyAlignment="1">
      <alignment vertical="center"/>
    </xf>
    <xf numFmtId="3" fontId="56" fillId="7" borderId="4" xfId="0" applyNumberFormat="1" applyFont="1" applyFill="1" applyBorder="1" applyAlignment="1">
      <alignment vertical="center"/>
    </xf>
    <xf numFmtId="0" fontId="56" fillId="0" borderId="0" xfId="0" applyFont="1" applyAlignment="1">
      <alignment vertical="center" wrapText="1"/>
    </xf>
    <xf numFmtId="0" fontId="56" fillId="0" borderId="4" xfId="0" applyFont="1" applyBorder="1" applyAlignment="1">
      <alignment vertical="center" wrapText="1"/>
    </xf>
    <xf numFmtId="3" fontId="56" fillId="2" borderId="0" xfId="0" applyNumberFormat="1" applyFont="1" applyFill="1" applyAlignment="1" applyProtection="1">
      <alignment vertical="center" wrapText="1"/>
      <protection locked="0" hidden="1"/>
    </xf>
    <xf numFmtId="3" fontId="56" fillId="2" borderId="4" xfId="0" applyNumberFormat="1" applyFont="1" applyFill="1" applyBorder="1" applyAlignment="1" applyProtection="1">
      <alignment vertical="center" wrapText="1"/>
      <protection locked="0" hidden="1"/>
    </xf>
    <xf numFmtId="3" fontId="56" fillId="2" borderId="0" xfId="0" applyNumberFormat="1" applyFont="1" applyFill="1" applyAlignment="1" applyProtection="1">
      <alignment horizontal="left" vertical="center" wrapText="1"/>
      <protection locked="0" hidden="1"/>
    </xf>
    <xf numFmtId="10" fontId="91" fillId="0" borderId="0" xfId="2" applyNumberFormat="1" applyFont="1" applyAlignment="1">
      <alignment horizontal="center" vertical="center"/>
    </xf>
    <xf numFmtId="10" fontId="75" fillId="0" borderId="0" xfId="2" applyNumberFormat="1" applyFont="1" applyAlignment="1">
      <alignment horizontal="center" vertical="center"/>
    </xf>
    <xf numFmtId="10" fontId="99" fillId="0" borderId="0" xfId="2" applyNumberFormat="1" applyFont="1"/>
    <xf numFmtId="10" fontId="91" fillId="0" borderId="0" xfId="2" applyNumberFormat="1" applyFont="1" applyAlignment="1">
      <alignment horizontal="center"/>
    </xf>
    <xf numFmtId="10" fontId="75" fillId="0" borderId="0" xfId="2" applyNumberFormat="1" applyFont="1" applyAlignment="1">
      <alignment horizontal="center"/>
    </xf>
    <xf numFmtId="10" fontId="91" fillId="0" borderId="0" xfId="0" applyNumberFormat="1" applyFont="1" applyAlignment="1">
      <alignment horizontal="center"/>
    </xf>
    <xf numFmtId="10" fontId="75" fillId="0" borderId="0" xfId="0" applyNumberFormat="1" applyFont="1" applyAlignment="1">
      <alignment horizontal="center"/>
    </xf>
    <xf numFmtId="10" fontId="69" fillId="0" borderId="0" xfId="0" applyNumberFormat="1" applyFont="1"/>
    <xf numFmtId="10" fontId="91" fillId="0" borderId="0" xfId="0" applyNumberFormat="1" applyFont="1" applyAlignment="1">
      <alignment horizontal="center" vertical="center"/>
    </xf>
    <xf numFmtId="0" fontId="18" fillId="0" borderId="0" xfId="0" applyFont="1" applyAlignment="1">
      <alignment horizontal="left"/>
    </xf>
    <xf numFmtId="0" fontId="24" fillId="0" borderId="0" xfId="0" quotePrefix="1" applyFont="1" applyAlignment="1">
      <alignment horizontal="center" vertical="justify"/>
    </xf>
    <xf numFmtId="0" fontId="24" fillId="0" borderId="0" xfId="0" applyFont="1" applyAlignment="1">
      <alignment horizontal="center" vertical="justify"/>
    </xf>
    <xf numFmtId="10" fontId="91" fillId="0" borderId="0" xfId="2" applyNumberFormat="1" applyFont="1" applyBorder="1" applyAlignment="1">
      <alignment horizontal="center" vertical="center"/>
    </xf>
    <xf numFmtId="10" fontId="75" fillId="0" borderId="0" xfId="2" applyNumberFormat="1" applyFont="1" applyBorder="1" applyAlignment="1">
      <alignment horizontal="center" vertical="center"/>
    </xf>
    <xf numFmtId="10" fontId="99" fillId="0" borderId="0" xfId="2" applyNumberFormat="1" applyFont="1" applyBorder="1"/>
    <xf numFmtId="10" fontId="69" fillId="0" borderId="0" xfId="2" applyNumberFormat="1" applyFont="1" applyBorder="1"/>
    <xf numFmtId="10" fontId="91" fillId="0" borderId="0" xfId="2" applyNumberFormat="1" applyFont="1" applyBorder="1" applyAlignment="1">
      <alignment horizontal="center"/>
    </xf>
    <xf numFmtId="10" fontId="75" fillId="0" borderId="0" xfId="2" applyNumberFormat="1" applyFont="1" applyBorder="1" applyAlignment="1">
      <alignment horizontal="center"/>
    </xf>
    <xf numFmtId="0" fontId="1" fillId="0" borderId="0" xfId="7"/>
    <xf numFmtId="0" fontId="102" fillId="16" borderId="7" xfId="6" applyFont="1" applyFill="1" applyBorder="1" applyAlignment="1">
      <alignment horizontal="center" vertical="center"/>
    </xf>
    <xf numFmtId="0" fontId="103" fillId="0" borderId="26" xfId="6" applyFont="1" applyBorder="1" applyAlignment="1">
      <alignment horizontal="center" vertical="top"/>
    </xf>
    <xf numFmtId="0" fontId="103" fillId="0" borderId="12" xfId="6" applyFont="1" applyBorder="1" applyAlignment="1">
      <alignment vertical="top" wrapText="1"/>
    </xf>
    <xf numFmtId="165" fontId="103" fillId="0" borderId="0" xfId="8" applyNumberFormat="1" applyFont="1" applyAlignment="1" applyProtection="1">
      <alignment horizontal="center" vertical="center" wrapText="1"/>
      <protection locked="0"/>
    </xf>
    <xf numFmtId="3" fontId="103" fillId="0" borderId="27" xfId="6" applyNumberFormat="1" applyFont="1" applyBorder="1" applyAlignment="1">
      <alignment vertical="top"/>
    </xf>
    <xf numFmtId="0" fontId="103" fillId="0" borderId="15" xfId="6" applyFont="1" applyBorder="1" applyAlignment="1">
      <alignment horizontal="center" vertical="top"/>
    </xf>
    <xf numFmtId="0" fontId="103" fillId="0" borderId="0" xfId="6" applyFont="1" applyAlignment="1">
      <alignment vertical="top" wrapText="1"/>
    </xf>
    <xf numFmtId="3" fontId="104" fillId="0" borderId="28" xfId="6" applyNumberFormat="1" applyFont="1" applyBorder="1" applyAlignment="1">
      <alignment vertical="top"/>
    </xf>
    <xf numFmtId="0" fontId="104" fillId="0" borderId="15" xfId="6" applyFont="1" applyBorder="1" applyAlignment="1">
      <alignment horizontal="center" vertical="top"/>
    </xf>
    <xf numFmtId="0" fontId="104" fillId="0" borderId="0" xfId="6" applyFont="1" applyAlignment="1">
      <alignment vertical="top" wrapText="1"/>
    </xf>
    <xf numFmtId="165" fontId="104" fillId="0" borderId="0" xfId="8" applyNumberFormat="1" applyFont="1" applyAlignment="1" applyProtection="1">
      <alignment horizontal="center" vertical="center" wrapText="1"/>
      <protection locked="0"/>
    </xf>
    <xf numFmtId="3" fontId="103" fillId="0" borderId="28" xfId="6" applyNumberFormat="1" applyFont="1" applyBorder="1" applyAlignment="1">
      <alignment vertical="top"/>
    </xf>
    <xf numFmtId="0" fontId="104" fillId="0" borderId="13" xfId="6" applyFont="1" applyBorder="1" applyAlignment="1">
      <alignment horizontal="center" vertical="top"/>
    </xf>
    <xf numFmtId="0" fontId="104" fillId="0" borderId="34" xfId="6" applyFont="1" applyBorder="1" applyAlignment="1">
      <alignment vertical="top" wrapText="1"/>
    </xf>
    <xf numFmtId="165" fontId="104" fillId="0" borderId="34" xfId="8" applyNumberFormat="1" applyFont="1" applyBorder="1" applyAlignment="1" applyProtection="1">
      <alignment horizontal="center" vertical="top" wrapText="1"/>
      <protection locked="0"/>
    </xf>
    <xf numFmtId="3" fontId="104" fillId="0" borderId="36" xfId="6" applyNumberFormat="1" applyFont="1" applyBorder="1" applyAlignment="1">
      <alignment vertical="top"/>
    </xf>
    <xf numFmtId="0" fontId="104" fillId="0" borderId="0" xfId="6" applyFont="1" applyAlignment="1">
      <alignment vertical="top"/>
    </xf>
    <xf numFmtId="166" fontId="104" fillId="0" borderId="0" xfId="6" applyNumberFormat="1" applyFont="1" applyAlignment="1">
      <alignment vertical="top" wrapText="1"/>
    </xf>
    <xf numFmtId="0" fontId="104" fillId="0" borderId="0" xfId="6" applyFont="1" applyAlignment="1" applyProtection="1">
      <alignment vertical="top"/>
      <protection locked="0"/>
    </xf>
    <xf numFmtId="0" fontId="104" fillId="0" borderId="0" xfId="6" applyFont="1" applyAlignment="1" applyProtection="1">
      <alignment vertical="top" wrapText="1"/>
      <protection locked="0"/>
    </xf>
    <xf numFmtId="165" fontId="103" fillId="0" borderId="0" xfId="8" applyNumberFormat="1" applyFont="1" applyAlignment="1" applyProtection="1">
      <alignment horizontal="right"/>
      <protection locked="0"/>
    </xf>
    <xf numFmtId="0" fontId="106" fillId="0" borderId="28" xfId="6" applyFont="1" applyBorder="1" applyAlignment="1">
      <alignment vertical="top" wrapText="1"/>
    </xf>
    <xf numFmtId="0" fontId="107" fillId="0" borderId="28" xfId="6" applyFont="1" applyBorder="1" applyAlignment="1">
      <alignment vertical="top" wrapText="1"/>
    </xf>
    <xf numFmtId="165" fontId="104" fillId="0" borderId="0" xfId="8" applyNumberFormat="1" applyFont="1" applyAlignment="1" applyProtection="1">
      <alignment horizontal="right"/>
      <protection locked="0"/>
    </xf>
    <xf numFmtId="0" fontId="104" fillId="0" borderId="28" xfId="6" applyFont="1" applyBorder="1" applyAlignment="1">
      <alignment vertical="top" wrapText="1"/>
    </xf>
    <xf numFmtId="4" fontId="1" fillId="0" borderId="0" xfId="7" applyNumberFormat="1"/>
    <xf numFmtId="0" fontId="103" fillId="0" borderId="13" xfId="6" applyFont="1" applyBorder="1" applyAlignment="1">
      <alignment horizontal="center" vertical="top"/>
    </xf>
    <xf numFmtId="0" fontId="103" fillId="0" borderId="34" xfId="6" applyFont="1" applyBorder="1" applyAlignment="1">
      <alignment vertical="top" wrapText="1"/>
    </xf>
    <xf numFmtId="165" fontId="103" fillId="0" borderId="34" xfId="8" applyNumberFormat="1" applyFont="1" applyBorder="1" applyAlignment="1" applyProtection="1">
      <alignment horizontal="right"/>
      <protection locked="0"/>
    </xf>
    <xf numFmtId="0" fontId="103" fillId="0" borderId="36" xfId="6" applyFont="1" applyBorder="1" applyAlignment="1">
      <alignment vertical="top" wrapText="1"/>
    </xf>
    <xf numFmtId="0" fontId="103" fillId="0" borderId="0" xfId="6" applyFont="1" applyAlignment="1">
      <alignment horizontal="center" vertical="top"/>
    </xf>
    <xf numFmtId="4" fontId="103" fillId="0" borderId="0" xfId="6" applyNumberFormat="1" applyFont="1" applyAlignment="1">
      <alignment vertical="top" wrapText="1"/>
    </xf>
    <xf numFmtId="4" fontId="103" fillId="0" borderId="0" xfId="6" applyNumberFormat="1" applyFont="1" applyProtection="1">
      <protection locked="0"/>
    </xf>
    <xf numFmtId="4" fontId="104" fillId="0" borderId="0" xfId="6" applyNumberFormat="1" applyFont="1" applyAlignment="1">
      <alignment vertical="top" wrapText="1"/>
    </xf>
    <xf numFmtId="0" fontId="16" fillId="0" borderId="0" xfId="0" applyFont="1" applyAlignment="1">
      <alignment horizontal="center"/>
    </xf>
    <xf numFmtId="0" fontId="16" fillId="0" borderId="12" xfId="0" quotePrefix="1" applyFont="1" applyBorder="1" applyAlignment="1">
      <alignment horizontal="center"/>
    </xf>
    <xf numFmtId="165" fontId="1" fillId="0" borderId="0" xfId="7" applyNumberFormat="1"/>
    <xf numFmtId="43" fontId="104" fillId="0" borderId="0" xfId="3" applyFont="1" applyBorder="1" applyAlignment="1" applyProtection="1">
      <alignment horizontal="right"/>
      <protection locked="0"/>
    </xf>
    <xf numFmtId="43" fontId="104" fillId="0" borderId="0" xfId="3" applyFont="1" applyAlignment="1" applyProtection="1">
      <alignment horizontal="right"/>
      <protection locked="0"/>
    </xf>
    <xf numFmtId="43" fontId="103" fillId="0" borderId="0" xfId="3" applyFont="1" applyAlignment="1" applyProtection="1">
      <alignment horizontal="right"/>
      <protection locked="0"/>
    </xf>
    <xf numFmtId="43" fontId="103" fillId="0" borderId="0" xfId="3" applyFont="1" applyAlignment="1" applyProtection="1">
      <alignment horizontal="center" vertical="center" wrapText="1"/>
      <protection locked="0"/>
    </xf>
    <xf numFmtId="43" fontId="104" fillId="0" borderId="0" xfId="3" applyFont="1" applyFill="1" applyBorder="1" applyAlignment="1" applyProtection="1">
      <alignment horizontal="right" vertical="top" wrapText="1"/>
      <protection locked="0"/>
    </xf>
    <xf numFmtId="43" fontId="104" fillId="0" borderId="0" xfId="3" applyFont="1" applyBorder="1" applyAlignment="1" applyProtection="1">
      <alignment horizontal="right" vertical="top" wrapText="1"/>
      <protection locked="0"/>
    </xf>
    <xf numFmtId="43" fontId="103" fillId="0" borderId="0" xfId="3" applyFont="1" applyBorder="1" applyAlignment="1" applyProtection="1">
      <alignment horizontal="center" vertical="center" wrapText="1"/>
      <protection locked="0"/>
    </xf>
    <xf numFmtId="43" fontId="104" fillId="0" borderId="0" xfId="3" applyFont="1" applyBorder="1" applyAlignment="1" applyProtection="1">
      <alignment horizontal="center" vertical="center" wrapText="1"/>
      <protection locked="0"/>
    </xf>
    <xf numFmtId="3" fontId="77" fillId="2" borderId="0" xfId="0" applyNumberFormat="1" applyFont="1" applyFill="1" applyAlignment="1" applyProtection="1">
      <alignment horizontal="right" vertical="center" wrapText="1"/>
      <protection locked="0" hidden="1"/>
    </xf>
    <xf numFmtId="3" fontId="77" fillId="2" borderId="0" xfId="0" applyNumberFormat="1" applyFont="1" applyFill="1" applyAlignment="1" applyProtection="1">
      <alignment horizontal="right" vertical="center"/>
      <protection hidden="1"/>
    </xf>
    <xf numFmtId="3" fontId="77" fillId="2" borderId="3" xfId="0" applyNumberFormat="1" applyFont="1" applyFill="1" applyBorder="1" applyAlignment="1" applyProtection="1">
      <alignment horizontal="right" vertical="center"/>
      <protection hidden="1"/>
    </xf>
    <xf numFmtId="3" fontId="77" fillId="2" borderId="0" xfId="0" applyNumberFormat="1" applyFont="1" applyFill="1" applyAlignment="1" applyProtection="1">
      <alignment horizontal="right" vertical="center"/>
      <protection locked="0" hidden="1"/>
    </xf>
    <xf numFmtId="3" fontId="77" fillId="2" borderId="4" xfId="0" applyNumberFormat="1" applyFont="1" applyFill="1" applyBorder="1" applyAlignment="1" applyProtection="1">
      <alignment horizontal="right" vertical="center"/>
      <protection locked="0" hidden="1"/>
    </xf>
    <xf numFmtId="3" fontId="77" fillId="2" borderId="4" xfId="0" applyNumberFormat="1" applyFont="1" applyFill="1" applyBorder="1" applyAlignment="1" applyProtection="1">
      <alignment horizontal="right" vertical="center"/>
      <protection hidden="1"/>
    </xf>
    <xf numFmtId="3" fontId="77" fillId="2" borderId="5" xfId="0" applyNumberFormat="1" applyFont="1" applyFill="1" applyBorder="1" applyAlignment="1" applyProtection="1">
      <alignment horizontal="right" vertical="center"/>
      <protection hidden="1"/>
    </xf>
    <xf numFmtId="3" fontId="20" fillId="4" borderId="7" xfId="1" applyNumberFormat="1" applyFont="1" applyFill="1" applyBorder="1" applyAlignment="1">
      <alignment horizontal="center" vertical="center"/>
    </xf>
    <xf numFmtId="3" fontId="22" fillId="4" borderId="7" xfId="1" applyNumberFormat="1" applyFont="1" applyFill="1" applyBorder="1" applyAlignment="1">
      <alignment horizontal="right" vertical="center"/>
    </xf>
    <xf numFmtId="0" fontId="108" fillId="0" borderId="7" xfId="0" applyFont="1" applyBorder="1" applyAlignment="1">
      <alignment horizontal="left" indent="2"/>
    </xf>
    <xf numFmtId="0" fontId="109" fillId="0" borderId="7" xfId="0" applyFont="1" applyBorder="1" applyAlignment="1">
      <alignment horizontal="left"/>
    </xf>
    <xf numFmtId="0" fontId="108" fillId="0" borderId="7" xfId="0" applyFont="1" applyBorder="1"/>
    <xf numFmtId="0" fontId="109" fillId="0" borderId="7" xfId="0" applyFont="1" applyBorder="1"/>
    <xf numFmtId="0" fontId="108" fillId="0" borderId="7" xfId="0" applyFont="1" applyBorder="1" applyAlignment="1">
      <alignment horizontal="left"/>
    </xf>
    <xf numFmtId="0" fontId="108" fillId="0" borderId="0" xfId="0" applyFont="1" applyAlignment="1">
      <alignment horizontal="left" indent="2"/>
    </xf>
    <xf numFmtId="0" fontId="108" fillId="0" borderId="14" xfId="0" applyFont="1" applyBorder="1" applyAlignment="1">
      <alignment horizontal="left" indent="2"/>
    </xf>
    <xf numFmtId="0" fontId="74" fillId="4" borderId="47" xfId="0" applyFont="1" applyFill="1" applyBorder="1" applyAlignment="1">
      <alignment horizontal="left" wrapText="1"/>
    </xf>
    <xf numFmtId="0" fontId="74" fillId="4" borderId="16" xfId="0" applyFont="1" applyFill="1" applyBorder="1" applyAlignment="1">
      <alignment horizontal="left" wrapText="1"/>
    </xf>
    <xf numFmtId="0" fontId="74" fillId="4" borderId="46" xfId="0" applyFont="1" applyFill="1" applyBorder="1" applyAlignment="1">
      <alignment horizontal="left" wrapText="1"/>
    </xf>
    <xf numFmtId="0" fontId="71" fillId="4" borderId="47" xfId="0" applyFont="1" applyFill="1" applyBorder="1" applyAlignment="1">
      <alignment horizontal="left" wrapText="1"/>
    </xf>
    <xf numFmtId="0" fontId="71" fillId="4" borderId="16" xfId="0" applyFont="1" applyFill="1" applyBorder="1" applyAlignment="1">
      <alignment horizontal="left" wrapText="1"/>
    </xf>
    <xf numFmtId="0" fontId="71" fillId="4" borderId="46" xfId="0" applyFont="1" applyFill="1" applyBorder="1" applyAlignment="1">
      <alignment horizontal="left" wrapText="1"/>
    </xf>
    <xf numFmtId="0" fontId="30" fillId="4" borderId="83" xfId="0" applyFont="1" applyFill="1" applyBorder="1" applyAlignment="1">
      <alignment horizontal="left" wrapText="1"/>
    </xf>
    <xf numFmtId="0" fontId="30" fillId="4" borderId="81" xfId="0" applyFont="1" applyFill="1" applyBorder="1" applyAlignment="1">
      <alignment horizontal="left" wrapText="1"/>
    </xf>
    <xf numFmtId="0" fontId="30" fillId="4" borderId="82" xfId="0" applyFont="1" applyFill="1" applyBorder="1" applyAlignment="1">
      <alignment horizontal="left" wrapText="1"/>
    </xf>
    <xf numFmtId="0" fontId="16" fillId="4" borderId="80" xfId="0" applyFont="1" applyFill="1" applyBorder="1" applyAlignment="1">
      <alignment horizontal="left" vertical="center" wrapText="1"/>
    </xf>
    <xf numFmtId="0" fontId="16" fillId="4" borderId="81" xfId="0" applyFont="1" applyFill="1" applyBorder="1" applyAlignment="1">
      <alignment horizontal="left" vertical="center" wrapText="1"/>
    </xf>
    <xf numFmtId="0" fontId="16" fillId="4" borderId="82" xfId="0" applyFont="1" applyFill="1" applyBorder="1" applyAlignment="1">
      <alignment horizontal="left" vertical="center" wrapText="1"/>
    </xf>
    <xf numFmtId="0" fontId="37" fillId="4" borderId="44" xfId="0" applyFont="1" applyFill="1" applyBorder="1" applyAlignment="1">
      <alignment horizontal="center" vertical="center" wrapText="1"/>
    </xf>
    <xf numFmtId="0" fontId="37" fillId="4" borderId="28" xfId="0" applyFont="1" applyFill="1" applyBorder="1" applyAlignment="1">
      <alignment horizontal="center" vertical="center" wrapText="1"/>
    </xf>
    <xf numFmtId="0" fontId="29" fillId="4" borderId="50" xfId="0" quotePrefix="1" applyFont="1" applyFill="1" applyBorder="1" applyAlignment="1">
      <alignment horizontal="center" vertical="center"/>
    </xf>
    <xf numFmtId="0" fontId="29" fillId="4" borderId="51" xfId="0" applyFont="1" applyFill="1" applyBorder="1" applyAlignment="1">
      <alignment horizontal="center" vertical="center"/>
    </xf>
    <xf numFmtId="0" fontId="29" fillId="4" borderId="52" xfId="0" applyFont="1" applyFill="1" applyBorder="1" applyAlignment="1">
      <alignment horizontal="center" vertical="center"/>
    </xf>
    <xf numFmtId="0" fontId="36" fillId="4" borderId="40" xfId="0" quotePrefix="1"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42" xfId="0" applyFont="1" applyFill="1" applyBorder="1" applyAlignment="1">
      <alignment horizontal="center" vertical="center" wrapText="1"/>
    </xf>
    <xf numFmtId="0" fontId="68" fillId="4" borderId="11" xfId="0" applyFont="1" applyFill="1" applyBorder="1" applyAlignment="1">
      <alignment horizontal="left" vertical="center" wrapText="1"/>
    </xf>
    <xf numFmtId="0" fontId="68" fillId="4" borderId="16" xfId="0" applyFont="1" applyFill="1" applyBorder="1" applyAlignment="1">
      <alignment horizontal="left" vertical="center" wrapText="1"/>
    </xf>
    <xf numFmtId="0" fontId="68" fillId="4" borderId="46" xfId="0" applyFont="1" applyFill="1" applyBorder="1" applyAlignment="1">
      <alignment horizontal="left" vertical="center" wrapText="1"/>
    </xf>
    <xf numFmtId="0" fontId="33" fillId="9" borderId="9" xfId="0" applyFont="1" applyFill="1" applyBorder="1" applyAlignment="1">
      <alignment horizontal="center" vertical="center"/>
    </xf>
    <xf numFmtId="0" fontId="33" fillId="9" borderId="0" xfId="0" applyFont="1" applyFill="1" applyAlignment="1">
      <alignment horizontal="center" vertical="center"/>
    </xf>
    <xf numFmtId="0" fontId="33" fillId="9" borderId="3" xfId="0" applyFont="1" applyFill="1" applyBorder="1" applyAlignment="1">
      <alignment horizontal="center" vertical="center"/>
    </xf>
    <xf numFmtId="0" fontId="29" fillId="4" borderId="53" xfId="0" quotePrefix="1" applyFont="1" applyFill="1" applyBorder="1" applyAlignment="1">
      <alignment horizontal="center" vertical="center"/>
    </xf>
    <xf numFmtId="0" fontId="29" fillId="4" borderId="54" xfId="0" applyFont="1" applyFill="1" applyBorder="1" applyAlignment="1">
      <alignment horizontal="center" vertical="center"/>
    </xf>
    <xf numFmtId="0" fontId="29" fillId="4" borderId="55" xfId="0" applyFont="1" applyFill="1" applyBorder="1" applyAlignment="1">
      <alignment horizontal="center" vertical="center"/>
    </xf>
    <xf numFmtId="0" fontId="37" fillId="4" borderId="2" xfId="0" applyFont="1" applyFill="1" applyBorder="1" applyAlignment="1">
      <alignment horizontal="center" vertical="center" wrapText="1"/>
    </xf>
    <xf numFmtId="0" fontId="37" fillId="4" borderId="3" xfId="0" applyFont="1" applyFill="1" applyBorder="1" applyAlignment="1">
      <alignment horizontal="center" vertical="center" wrapText="1"/>
    </xf>
    <xf numFmtId="0" fontId="34" fillId="4" borderId="20" xfId="0" applyFont="1" applyFill="1" applyBorder="1" applyAlignment="1">
      <alignment horizontal="center" vertical="center" wrapText="1"/>
    </xf>
    <xf numFmtId="0" fontId="34" fillId="4" borderId="21"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39" xfId="0" quotePrefix="1" applyFont="1" applyFill="1" applyBorder="1" applyAlignment="1">
      <alignment horizontal="center" vertical="center" wrapText="1"/>
    </xf>
    <xf numFmtId="0" fontId="34" fillId="4" borderId="15" xfId="0" applyFont="1" applyFill="1" applyBorder="1" applyAlignment="1">
      <alignment horizontal="center" vertical="center" wrapText="1"/>
    </xf>
    <xf numFmtId="0" fontId="34" fillId="4" borderId="13" xfId="0" applyFont="1" applyFill="1" applyBorder="1" applyAlignment="1">
      <alignment horizontal="center" vertical="center" wrapText="1"/>
    </xf>
    <xf numFmtId="0" fontId="35" fillId="4" borderId="39" xfId="0" applyFont="1" applyFill="1" applyBorder="1" applyAlignment="1">
      <alignment vertical="center" textRotation="255"/>
    </xf>
    <xf numFmtId="0" fontId="35" fillId="4" borderId="15" xfId="0" applyFont="1" applyFill="1" applyBorder="1" applyAlignment="1">
      <alignment vertical="center" textRotation="255"/>
    </xf>
    <xf numFmtId="0" fontId="35" fillId="4" borderId="13" xfId="0" applyFont="1" applyFill="1" applyBorder="1" applyAlignment="1">
      <alignment vertical="center" textRotation="255"/>
    </xf>
    <xf numFmtId="0" fontId="16" fillId="6" borderId="12" xfId="0" quotePrefix="1" applyFont="1" applyFill="1" applyBorder="1" applyAlignment="1" applyProtection="1">
      <alignment horizontal="center"/>
      <protection locked="0" hidden="1"/>
    </xf>
    <xf numFmtId="0" fontId="16" fillId="6" borderId="34" xfId="0" applyFont="1" applyFill="1" applyBorder="1" applyAlignment="1" applyProtection="1">
      <alignment horizontal="center"/>
      <protection locked="0" hidden="1"/>
    </xf>
    <xf numFmtId="3" fontId="21" fillId="4" borderId="16" xfId="1" applyNumberFormat="1" applyFont="1" applyFill="1" applyBorder="1" applyAlignment="1">
      <alignment horizontal="left" vertical="center" wrapText="1"/>
    </xf>
    <xf numFmtId="3" fontId="21" fillId="4" borderId="17" xfId="1" applyNumberFormat="1" applyFont="1" applyFill="1" applyBorder="1" applyAlignment="1">
      <alignment horizontal="left" vertical="center" wrapText="1"/>
    </xf>
    <xf numFmtId="0" fontId="27" fillId="4" borderId="9" xfId="0" applyFont="1" applyFill="1" applyBorder="1" applyAlignment="1">
      <alignment horizontal="center"/>
    </xf>
    <xf numFmtId="0" fontId="27" fillId="4" borderId="0" xfId="0" applyFont="1" applyFill="1" applyAlignment="1">
      <alignment horizontal="center"/>
    </xf>
    <xf numFmtId="0" fontId="17" fillId="4" borderId="57" xfId="0" quotePrefix="1" applyFont="1" applyFill="1" applyBorder="1" applyAlignment="1">
      <alignment horizontal="center" vertical="center" textRotation="255" wrapText="1"/>
    </xf>
    <xf numFmtId="0" fontId="17" fillId="4" borderId="21" xfId="0" quotePrefix="1" applyFont="1" applyFill="1" applyBorder="1" applyAlignment="1">
      <alignment horizontal="center" vertical="center" textRotation="255" wrapText="1"/>
    </xf>
    <xf numFmtId="3" fontId="21" fillId="4" borderId="11" xfId="1" applyNumberFormat="1" applyFont="1" applyFill="1" applyBorder="1" applyAlignment="1">
      <alignment horizontal="left" vertical="center" wrapText="1"/>
    </xf>
    <xf numFmtId="0" fontId="16" fillId="6" borderId="0" xfId="0" applyFont="1" applyFill="1" applyAlignment="1">
      <alignment horizontal="center"/>
    </xf>
    <xf numFmtId="0" fontId="16" fillId="6" borderId="12" xfId="0" applyFont="1" applyFill="1" applyBorder="1" applyAlignment="1" applyProtection="1">
      <alignment horizontal="center"/>
      <protection locked="0" hidden="1"/>
    </xf>
    <xf numFmtId="0" fontId="31" fillId="6" borderId="12" xfId="0" applyFont="1" applyFill="1" applyBorder="1" applyAlignment="1" applyProtection="1">
      <alignment horizontal="center"/>
      <protection locked="0" hidden="1"/>
    </xf>
    <xf numFmtId="0" fontId="30" fillId="6" borderId="34" xfId="0" applyFont="1" applyFill="1" applyBorder="1" applyAlignment="1" applyProtection="1">
      <alignment horizontal="center"/>
      <protection locked="0" hidden="1"/>
    </xf>
    <xf numFmtId="0" fontId="16" fillId="6" borderId="0" xfId="0" applyFont="1" applyFill="1" applyAlignment="1">
      <alignment horizontal="left"/>
    </xf>
    <xf numFmtId="0" fontId="42" fillId="4" borderId="83" xfId="0" applyFont="1" applyFill="1" applyBorder="1" applyAlignment="1">
      <alignment horizontal="left" wrapText="1"/>
    </xf>
    <xf numFmtId="0" fontId="42" fillId="4" borderId="81" xfId="0" applyFont="1" applyFill="1" applyBorder="1" applyAlignment="1">
      <alignment horizontal="left" wrapText="1"/>
    </xf>
    <xf numFmtId="0" fontId="42" fillId="4" borderId="82" xfId="0" applyFont="1" applyFill="1" applyBorder="1" applyAlignment="1">
      <alignment horizontal="left" wrapText="1"/>
    </xf>
    <xf numFmtId="0" fontId="20" fillId="6" borderId="0" xfId="0" quotePrefix="1" applyFont="1" applyFill="1" applyAlignment="1">
      <alignment horizontal="left" vertical="center" wrapText="1"/>
    </xf>
    <xf numFmtId="0" fontId="20" fillId="6" borderId="0" xfId="0" applyFont="1" applyFill="1" applyAlignment="1">
      <alignment vertical="center" wrapText="1"/>
    </xf>
    <xf numFmtId="0" fontId="27" fillId="4" borderId="9" xfId="0" quotePrefix="1" applyFont="1" applyFill="1" applyBorder="1" applyAlignment="1">
      <alignment horizontal="center"/>
    </xf>
    <xf numFmtId="0" fontId="58" fillId="0" borderId="0" xfId="0" quotePrefix="1" applyFont="1" applyAlignment="1">
      <alignment horizontal="left" vertical="center" wrapText="1"/>
    </xf>
    <xf numFmtId="0" fontId="58" fillId="0" borderId="0" xfId="0" applyFont="1" applyAlignment="1">
      <alignment horizontal="left" vertical="center" wrapText="1"/>
    </xf>
    <xf numFmtId="0" fontId="10" fillId="12" borderId="7" xfId="5" applyFont="1" applyFill="1" applyBorder="1" applyAlignment="1">
      <alignment horizontal="center"/>
    </xf>
    <xf numFmtId="0" fontId="8" fillId="9" borderId="7" xfId="5" applyFont="1" applyFill="1" applyBorder="1" applyAlignment="1">
      <alignment horizontal="center"/>
    </xf>
    <xf numFmtId="0" fontId="27" fillId="6" borderId="14" xfId="5" applyFont="1" applyFill="1" applyBorder="1" applyAlignment="1">
      <alignment horizontal="left" vertical="center" wrapText="1"/>
    </xf>
    <xf numFmtId="0" fontId="27" fillId="6" borderId="19" xfId="5" applyFont="1" applyFill="1" applyBorder="1" applyAlignment="1">
      <alignment horizontal="left" vertical="center" wrapText="1"/>
    </xf>
    <xf numFmtId="0" fontId="15" fillId="0" borderId="34" xfId="1" applyFont="1" applyBorder="1" applyAlignment="1">
      <alignment horizontal="center" vertical="center"/>
    </xf>
    <xf numFmtId="0" fontId="18" fillId="13" borderId="84" xfId="1" applyFont="1" applyFill="1" applyBorder="1" applyAlignment="1">
      <alignment horizontal="center" vertical="center"/>
    </xf>
    <xf numFmtId="0" fontId="18" fillId="13" borderId="85" xfId="1" applyFont="1" applyFill="1" applyBorder="1" applyAlignment="1">
      <alignment horizontal="center" vertical="center"/>
    </xf>
    <xf numFmtId="0" fontId="18" fillId="13" borderId="20" xfId="1" applyFont="1" applyFill="1" applyBorder="1" applyAlignment="1">
      <alignment horizontal="center" vertical="center"/>
    </xf>
    <xf numFmtId="0" fontId="18" fillId="13" borderId="74" xfId="1" applyFont="1" applyFill="1" applyBorder="1" applyAlignment="1">
      <alignment horizontal="center" vertical="center"/>
    </xf>
    <xf numFmtId="0" fontId="17" fillId="13" borderId="14" xfId="1" applyFont="1" applyFill="1" applyBorder="1" applyAlignment="1">
      <alignment horizontal="center" vertical="center"/>
    </xf>
    <xf numFmtId="0" fontId="17" fillId="13" borderId="18" xfId="1" applyFont="1" applyFill="1" applyBorder="1" applyAlignment="1">
      <alignment horizontal="center" vertical="center"/>
    </xf>
    <xf numFmtId="0" fontId="17" fillId="13" borderId="19" xfId="1" applyFont="1" applyFill="1" applyBorder="1" applyAlignment="1">
      <alignment horizontal="center" vertical="center"/>
    </xf>
    <xf numFmtId="0" fontId="16" fillId="0" borderId="12" xfId="0" applyFont="1" applyBorder="1" applyAlignment="1" applyProtection="1">
      <alignment horizontal="center" vertical="center"/>
      <protection locked="0" hidden="1"/>
    </xf>
    <xf numFmtId="0" fontId="31" fillId="0" borderId="12" xfId="0" applyFont="1" applyBorder="1" applyAlignment="1" applyProtection="1">
      <alignment horizontal="center" vertical="center"/>
      <protection locked="0" hidden="1"/>
    </xf>
    <xf numFmtId="0" fontId="18" fillId="11" borderId="22" xfId="1" applyFont="1" applyFill="1" applyBorder="1" applyAlignment="1">
      <alignment horizontal="center" vertical="center" wrapText="1"/>
    </xf>
    <xf numFmtId="0" fontId="18" fillId="11" borderId="17" xfId="1" applyFont="1" applyFill="1" applyBorder="1" applyAlignment="1">
      <alignment horizontal="center" vertical="center" wrapText="1"/>
    </xf>
    <xf numFmtId="0" fontId="22" fillId="0" borderId="20" xfId="1" quotePrefix="1" applyFont="1" applyBorder="1" applyAlignment="1">
      <alignment horizontal="center" vertical="center" wrapText="1"/>
    </xf>
    <xf numFmtId="0" fontId="22" fillId="0" borderId="43" xfId="1" quotePrefix="1" applyFont="1" applyBorder="1" applyAlignment="1">
      <alignment horizontal="center" vertical="center" wrapText="1"/>
    </xf>
    <xf numFmtId="0" fontId="23" fillId="10" borderId="40" xfId="1" applyFont="1" applyFill="1" applyBorder="1" applyAlignment="1">
      <alignment horizontal="center" vertical="center"/>
    </xf>
    <xf numFmtId="0" fontId="23" fillId="10" borderId="41" xfId="1" applyFont="1" applyFill="1" applyBorder="1" applyAlignment="1">
      <alignment horizontal="center" vertical="center"/>
    </xf>
    <xf numFmtId="0" fontId="23" fillId="10" borderId="42" xfId="1" applyFont="1" applyFill="1" applyBorder="1" applyAlignment="1">
      <alignment horizontal="center" vertical="center"/>
    </xf>
    <xf numFmtId="0" fontId="16" fillId="0" borderId="0" xfId="1" applyFont="1" applyAlignment="1">
      <alignment horizontal="center" vertical="center"/>
    </xf>
    <xf numFmtId="0" fontId="96" fillId="13" borderId="40" xfId="1" quotePrefix="1" applyFont="1" applyFill="1" applyBorder="1" applyAlignment="1">
      <alignment horizontal="center" vertical="center" wrapText="1"/>
    </xf>
    <xf numFmtId="0" fontId="96" fillId="13" borderId="41" xfId="1" quotePrefix="1" applyFont="1" applyFill="1" applyBorder="1" applyAlignment="1">
      <alignment horizontal="center" vertical="center" wrapText="1"/>
    </xf>
    <xf numFmtId="0" fontId="96" fillId="13" borderId="42" xfId="1" quotePrefix="1" applyFont="1" applyFill="1" applyBorder="1" applyAlignment="1">
      <alignment horizontal="center" vertical="center" wrapText="1"/>
    </xf>
    <xf numFmtId="0" fontId="8" fillId="9" borderId="14" xfId="1" applyFont="1" applyFill="1" applyBorder="1" applyAlignment="1">
      <alignment horizontal="center" vertical="center"/>
    </xf>
    <xf numFmtId="0" fontId="8" fillId="9" borderId="18" xfId="1" applyFont="1" applyFill="1" applyBorder="1" applyAlignment="1">
      <alignment horizontal="center" vertical="center"/>
    </xf>
    <xf numFmtId="0" fontId="53" fillId="0" borderId="71" xfId="0" applyFont="1" applyBorder="1" applyAlignment="1">
      <alignment horizontal="center" vertical="center"/>
    </xf>
    <xf numFmtId="0" fontId="53" fillId="0" borderId="12" xfId="0" applyFont="1" applyBorder="1" applyAlignment="1">
      <alignment horizontal="center" vertical="center"/>
    </xf>
    <xf numFmtId="0" fontId="53" fillId="0" borderId="29" xfId="0" applyFont="1" applyBorder="1" applyAlignment="1">
      <alignment horizontal="center" vertical="center"/>
    </xf>
    <xf numFmtId="0" fontId="49" fillId="0" borderId="77" xfId="0" quotePrefix="1" applyFont="1" applyBorder="1" applyAlignment="1">
      <alignment horizontal="center" vertical="center"/>
    </xf>
    <xf numFmtId="0" fontId="49" fillId="0" borderId="18" xfId="0" applyFont="1" applyBorder="1" applyAlignment="1">
      <alignment horizontal="center" vertical="center"/>
    </xf>
    <xf numFmtId="0" fontId="49" fillId="0" borderId="19" xfId="0" applyFont="1" applyBorder="1" applyAlignment="1">
      <alignment horizontal="center" vertical="center"/>
    </xf>
    <xf numFmtId="0" fontId="49" fillId="0" borderId="14" xfId="0" quotePrefix="1" applyFont="1" applyBorder="1" applyAlignment="1">
      <alignment horizontal="center" vertical="center"/>
    </xf>
    <xf numFmtId="0" fontId="49" fillId="0" borderId="79" xfId="0" applyFont="1" applyBorder="1" applyAlignment="1">
      <alignment horizontal="center" vertical="center"/>
    </xf>
    <xf numFmtId="0" fontId="23" fillId="5" borderId="14"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5" borderId="21" xfId="0" applyFont="1" applyFill="1" applyBorder="1" applyAlignment="1">
      <alignment horizontal="center" vertical="center" wrapText="1"/>
    </xf>
    <xf numFmtId="0" fontId="23" fillId="5" borderId="37" xfId="0" applyFont="1" applyFill="1" applyBorder="1" applyAlignment="1">
      <alignment horizontal="center" vertical="center" wrapText="1"/>
    </xf>
    <xf numFmtId="0" fontId="23" fillId="5" borderId="38"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50" fillId="2" borderId="14" xfId="0" applyFont="1" applyFill="1" applyBorder="1" applyAlignment="1">
      <alignment horizontal="center" vertical="center" wrapText="1"/>
    </xf>
    <xf numFmtId="0" fontId="50" fillId="2" borderId="18" xfId="0" applyFont="1" applyFill="1" applyBorder="1" applyAlignment="1">
      <alignment horizontal="center" vertical="center" wrapText="1"/>
    </xf>
    <xf numFmtId="0" fontId="50" fillId="2" borderId="19" xfId="0" applyFont="1" applyFill="1" applyBorder="1" applyAlignment="1">
      <alignment horizontal="center" vertical="center" wrapText="1"/>
    </xf>
    <xf numFmtId="0" fontId="56" fillId="0" borderId="0" xfId="0" quotePrefix="1" applyFont="1" applyAlignment="1">
      <alignment horizontal="right" vertical="center"/>
    </xf>
    <xf numFmtId="0" fontId="56" fillId="0" borderId="0" xfId="0" applyFont="1" applyAlignment="1">
      <alignment horizontal="right" vertical="center"/>
    </xf>
    <xf numFmtId="0" fontId="16" fillId="0" borderId="0" xfId="0" applyFont="1" applyAlignment="1">
      <alignment horizontal="center" vertical="center"/>
    </xf>
    <xf numFmtId="0" fontId="16" fillId="4" borderId="34" xfId="0" applyFont="1" applyFill="1" applyBorder="1" applyAlignment="1" applyProtection="1">
      <alignment horizontal="center" vertical="center"/>
      <protection locked="0" hidden="1"/>
    </xf>
    <xf numFmtId="0" fontId="56" fillId="0" borderId="34" xfId="0" applyFont="1" applyBorder="1" applyAlignment="1">
      <alignment horizontal="center" vertical="center"/>
    </xf>
    <xf numFmtId="0" fontId="16" fillId="4" borderId="12" xfId="0" quotePrefix="1" applyFont="1" applyFill="1" applyBorder="1" applyAlignment="1" applyProtection="1">
      <alignment horizontal="center" vertical="center"/>
      <protection locked="0" hidden="1"/>
    </xf>
    <xf numFmtId="0" fontId="16" fillId="4" borderId="12" xfId="0" applyFont="1" applyFill="1" applyBorder="1" applyAlignment="1" applyProtection="1">
      <alignment horizontal="center" vertical="center"/>
      <protection locked="0" hidden="1"/>
    </xf>
    <xf numFmtId="0" fontId="16" fillId="0" borderId="12" xfId="0" applyFont="1" applyBorder="1" applyAlignment="1">
      <alignment horizontal="center"/>
    </xf>
    <xf numFmtId="3" fontId="40" fillId="4" borderId="16" xfId="1" applyNumberFormat="1" applyFont="1" applyFill="1" applyBorder="1" applyAlignment="1">
      <alignment horizontal="justify" vertical="top"/>
    </xf>
    <xf numFmtId="3" fontId="40" fillId="4" borderId="16" xfId="1" applyNumberFormat="1" applyFont="1" applyFill="1" applyBorder="1" applyAlignment="1">
      <alignment horizontal="left" vertical="top" wrapText="1"/>
    </xf>
    <xf numFmtId="0" fontId="60" fillId="4" borderId="15" xfId="0" quotePrefix="1" applyFont="1" applyFill="1" applyBorder="1" applyAlignment="1">
      <alignment horizontal="center" vertical="center" wrapText="1"/>
    </xf>
    <xf numFmtId="0" fontId="60" fillId="4" borderId="0" xfId="0" applyFont="1" applyFill="1" applyAlignment="1">
      <alignment horizontal="center" vertical="center" wrapText="1"/>
    </xf>
    <xf numFmtId="0" fontId="60" fillId="4" borderId="3" xfId="0" applyFont="1" applyFill="1" applyBorder="1" applyAlignment="1">
      <alignment horizontal="center" vertical="center" wrapText="1"/>
    </xf>
    <xf numFmtId="0" fontId="60" fillId="4" borderId="13" xfId="0" applyFont="1" applyFill="1" applyBorder="1" applyAlignment="1">
      <alignment horizontal="center" vertical="center" wrapText="1"/>
    </xf>
    <xf numFmtId="0" fontId="60" fillId="4" borderId="34" xfId="0" applyFont="1" applyFill="1" applyBorder="1" applyAlignment="1">
      <alignment horizontal="center" vertical="center" wrapText="1"/>
    </xf>
    <xf numFmtId="0" fontId="60" fillId="4" borderId="33" xfId="0" applyFont="1" applyFill="1" applyBorder="1" applyAlignment="1">
      <alignment horizontal="center" vertical="center" wrapText="1"/>
    </xf>
    <xf numFmtId="0" fontId="16" fillId="0" borderId="34" xfId="0" applyFont="1" applyBorder="1" applyAlignment="1">
      <alignment horizontal="left"/>
    </xf>
    <xf numFmtId="0" fontId="16" fillId="0" borderId="0" xfId="0" applyFont="1" applyAlignment="1">
      <alignment horizontal="center"/>
    </xf>
    <xf numFmtId="0" fontId="49" fillId="4" borderId="14" xfId="0" applyFont="1" applyFill="1" applyBorder="1" applyAlignment="1">
      <alignment horizontal="center" vertical="center"/>
    </xf>
    <xf numFmtId="0" fontId="49" fillId="4" borderId="18" xfId="0" applyFont="1" applyFill="1" applyBorder="1" applyAlignment="1">
      <alignment horizontal="center" vertical="center"/>
    </xf>
    <xf numFmtId="0" fontId="49" fillId="4" borderId="79" xfId="0" applyFont="1" applyFill="1" applyBorder="1" applyAlignment="1">
      <alignment horizontal="center" vertical="center"/>
    </xf>
    <xf numFmtId="3" fontId="40" fillId="4" borderId="16" xfId="1" applyNumberFormat="1" applyFont="1" applyFill="1" applyBorder="1" applyAlignment="1">
      <alignment horizontal="left" vertical="center" wrapText="1"/>
    </xf>
    <xf numFmtId="0" fontId="29" fillId="4" borderId="14"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49" fillId="4" borderId="77" xfId="0" quotePrefix="1" applyFont="1" applyFill="1" applyBorder="1" applyAlignment="1">
      <alignment horizontal="center" vertical="center"/>
    </xf>
    <xf numFmtId="0" fontId="49" fillId="4" borderId="19" xfId="0" applyFont="1" applyFill="1" applyBorder="1" applyAlignment="1">
      <alignment horizontal="center" vertical="center"/>
    </xf>
    <xf numFmtId="0" fontId="17" fillId="4" borderId="21" xfId="0" applyFont="1" applyFill="1" applyBorder="1" applyAlignment="1">
      <alignment vertical="center" textRotation="255" wrapText="1"/>
    </xf>
    <xf numFmtId="0" fontId="59" fillId="0" borderId="21" xfId="0" applyFont="1" applyBorder="1" applyAlignment="1">
      <alignment vertical="center" textRotation="255"/>
    </xf>
    <xf numFmtId="0" fontId="59" fillId="0" borderId="74" xfId="0" applyFont="1" applyBorder="1" applyAlignment="1">
      <alignment vertical="center" textRotation="255"/>
    </xf>
    <xf numFmtId="0" fontId="39" fillId="4" borderId="57" xfId="0" applyFont="1" applyFill="1" applyBorder="1" applyAlignment="1">
      <alignment horizontal="center" vertical="center" wrapText="1"/>
    </xf>
    <xf numFmtId="0" fontId="39" fillId="4" borderId="21" xfId="0" applyFont="1" applyFill="1" applyBorder="1" applyAlignment="1">
      <alignment horizontal="center" vertical="center" wrapText="1"/>
    </xf>
    <xf numFmtId="0" fontId="39" fillId="4" borderId="43" xfId="0" applyFont="1" applyFill="1" applyBorder="1" applyAlignment="1">
      <alignment horizontal="center" vertical="center" wrapText="1"/>
    </xf>
    <xf numFmtId="0" fontId="39" fillId="4" borderId="0" xfId="0" applyFont="1" applyFill="1" applyAlignment="1">
      <alignment horizontal="center" vertical="center" wrapText="1"/>
    </xf>
    <xf numFmtId="0" fontId="39" fillId="4" borderId="34" xfId="0" applyFont="1" applyFill="1" applyBorder="1" applyAlignment="1">
      <alignment horizontal="center" vertical="center" wrapText="1"/>
    </xf>
    <xf numFmtId="0" fontId="18" fillId="4" borderId="13" xfId="0" quotePrefix="1" applyFont="1" applyFill="1" applyBorder="1" applyAlignment="1">
      <alignment horizontal="center" vertical="center"/>
    </xf>
    <xf numFmtId="0" fontId="18" fillId="4" borderId="34" xfId="0" applyFont="1" applyFill="1" applyBorder="1" applyAlignment="1">
      <alignment horizontal="center" vertical="center"/>
    </xf>
    <xf numFmtId="0" fontId="18" fillId="4" borderId="36" xfId="0" applyFont="1" applyFill="1" applyBorder="1" applyAlignment="1">
      <alignment horizontal="center" vertical="center"/>
    </xf>
    <xf numFmtId="0" fontId="29" fillId="4" borderId="14" xfId="0" quotePrefix="1" applyFont="1" applyFill="1" applyBorder="1" applyAlignment="1">
      <alignment horizontal="center" vertical="center" wrapText="1"/>
    </xf>
    <xf numFmtId="0" fontId="39" fillId="4" borderId="57" xfId="0" quotePrefix="1" applyFont="1" applyFill="1" applyBorder="1" applyAlignment="1">
      <alignment horizontal="center" vertical="center" wrapText="1"/>
    </xf>
    <xf numFmtId="0" fontId="15" fillId="0" borderId="0" xfId="0" applyFont="1" applyAlignment="1">
      <alignment horizontal="center" vertical="center" wrapText="1"/>
    </xf>
    <xf numFmtId="0" fontId="15" fillId="0" borderId="3" xfId="0" applyFont="1" applyBorder="1" applyAlignment="1">
      <alignment horizontal="center" vertical="center" wrapText="1"/>
    </xf>
    <xf numFmtId="0" fontId="101" fillId="0" borderId="12" xfId="6" quotePrefix="1" applyFont="1" applyBorder="1" applyAlignment="1">
      <alignment horizontal="center" vertical="top" wrapText="1"/>
    </xf>
    <xf numFmtId="0" fontId="101" fillId="0" borderId="12" xfId="6" quotePrefix="1" applyFont="1" applyBorder="1" applyAlignment="1">
      <alignment horizontal="center" vertical="top"/>
    </xf>
    <xf numFmtId="0" fontId="101" fillId="0" borderId="29" xfId="6" quotePrefix="1" applyFont="1" applyBorder="1" applyAlignment="1">
      <alignment horizontal="center" vertical="top"/>
    </xf>
    <xf numFmtId="0" fontId="29" fillId="0" borderId="9" xfId="0" quotePrefix="1" applyFont="1" applyBorder="1" applyAlignment="1">
      <alignment horizontal="left" wrapText="1"/>
    </xf>
    <xf numFmtId="0" fontId="29" fillId="0" borderId="0" xfId="0" quotePrefix="1" applyFont="1" applyAlignment="1">
      <alignment horizontal="left" wrapText="1"/>
    </xf>
    <xf numFmtId="0" fontId="29" fillId="0" borderId="3" xfId="0" quotePrefix="1" applyFont="1" applyBorder="1" applyAlignment="1">
      <alignment horizontal="left" wrapText="1"/>
    </xf>
    <xf numFmtId="0" fontId="18" fillId="0" borderId="9" xfId="0" quotePrefix="1" applyFont="1" applyBorder="1" applyAlignment="1">
      <alignment horizontal="left"/>
    </xf>
    <xf numFmtId="0" fontId="18" fillId="0" borderId="0" xfId="0" quotePrefix="1" applyFont="1" applyAlignment="1">
      <alignment horizontal="left"/>
    </xf>
    <xf numFmtId="0" fontId="16" fillId="0" borderId="8"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6" fillId="0" borderId="9" xfId="0" quotePrefix="1" applyFont="1" applyBorder="1" applyAlignment="1">
      <alignment horizontal="center" vertical="center" wrapText="1"/>
    </xf>
    <xf numFmtId="0" fontId="16"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0" borderId="3" xfId="0" quotePrefix="1" applyFont="1" applyBorder="1" applyAlignment="1">
      <alignment horizontal="center" vertical="center" wrapText="1"/>
    </xf>
    <xf numFmtId="0" fontId="8" fillId="9" borderId="9" xfId="0" quotePrefix="1" applyFont="1" applyFill="1" applyBorder="1" applyAlignment="1">
      <alignment horizontal="center"/>
    </xf>
    <xf numFmtId="0" fontId="8" fillId="9" borderId="0" xfId="0" applyFont="1" applyFill="1" applyAlignment="1">
      <alignment horizontal="center"/>
    </xf>
    <xf numFmtId="0" fontId="8" fillId="9" borderId="3" xfId="0" applyFont="1" applyFill="1" applyBorder="1" applyAlignment="1">
      <alignment horizontal="center"/>
    </xf>
    <xf numFmtId="0" fontId="18" fillId="0" borderId="11" xfId="0" applyFont="1" applyBorder="1" applyAlignment="1">
      <alignment horizontal="center" vertical="center"/>
    </xf>
    <xf numFmtId="0" fontId="18" fillId="0" borderId="17" xfId="0" applyFont="1" applyBorder="1" applyAlignment="1">
      <alignment horizontal="center" vertical="center"/>
    </xf>
    <xf numFmtId="0" fontId="16" fillId="0" borderId="0" xfId="0" applyFont="1" applyAlignment="1">
      <alignment horizontal="left"/>
    </xf>
    <xf numFmtId="0" fontId="16" fillId="0" borderId="0" xfId="0" applyFont="1" applyAlignment="1" applyProtection="1">
      <alignment horizontal="center"/>
      <protection locked="0" hidden="1"/>
    </xf>
    <xf numFmtId="0" fontId="16" fillId="0" borderId="70" xfId="0" applyFont="1" applyBorder="1" applyAlignment="1" applyProtection="1">
      <alignment horizontal="center"/>
      <protection locked="0" hidden="1"/>
    </xf>
    <xf numFmtId="0" fontId="16" fillId="0" borderId="34" xfId="0" applyFont="1" applyBorder="1" applyAlignment="1" applyProtection="1">
      <alignment horizontal="center"/>
      <protection locked="0" hidden="1"/>
    </xf>
    <xf numFmtId="0" fontId="101" fillId="0" borderId="71" xfId="6" quotePrefix="1" applyFont="1" applyBorder="1" applyAlignment="1">
      <alignment horizontal="center" vertical="top" wrapText="1" shrinkToFit="1"/>
    </xf>
    <xf numFmtId="0" fontId="101" fillId="0" borderId="12" xfId="6" applyFont="1" applyBorder="1" applyAlignment="1">
      <alignment horizontal="center" vertical="top" shrinkToFit="1"/>
    </xf>
    <xf numFmtId="0" fontId="18" fillId="0" borderId="9" xfId="0" applyFont="1" applyBorder="1" applyAlignment="1">
      <alignment horizontal="left"/>
    </xf>
    <xf numFmtId="0" fontId="18" fillId="0" borderId="0" xfId="0" applyFont="1" applyAlignment="1">
      <alignment horizontal="left"/>
    </xf>
    <xf numFmtId="0" fontId="18" fillId="0" borderId="0" xfId="0" quotePrefix="1" applyFont="1" applyAlignment="1">
      <alignment horizontal="center"/>
    </xf>
    <xf numFmtId="0" fontId="18" fillId="0" borderId="3" xfId="0" quotePrefix="1" applyFont="1" applyBorder="1" applyAlignment="1">
      <alignment horizontal="center"/>
    </xf>
    <xf numFmtId="0" fontId="102" fillId="16" borderId="14" xfId="6" applyFont="1" applyFill="1" applyBorder="1" applyAlignment="1" applyProtection="1">
      <alignment horizontal="center" vertical="center" wrapText="1"/>
      <protection locked="0"/>
    </xf>
    <xf numFmtId="0" fontId="102" fillId="16" borderId="18" xfId="6" applyFont="1" applyFill="1" applyBorder="1" applyAlignment="1" applyProtection="1">
      <alignment horizontal="center" vertical="center" wrapText="1"/>
      <protection locked="0"/>
    </xf>
    <xf numFmtId="0" fontId="102" fillId="16" borderId="19" xfId="6" applyFont="1" applyFill="1" applyBorder="1" applyAlignment="1" applyProtection="1">
      <alignment horizontal="center" vertical="center" wrapText="1"/>
      <protection locked="0"/>
    </xf>
    <xf numFmtId="0" fontId="104" fillId="4" borderId="0" xfId="9" applyFont="1" applyFill="1" applyAlignment="1">
      <alignment horizontal="left" vertical="top" wrapText="1"/>
    </xf>
    <xf numFmtId="0" fontId="8" fillId="9" borderId="0" xfId="0" quotePrefix="1" applyFont="1" applyFill="1" applyAlignment="1">
      <alignment horizontal="center"/>
    </xf>
    <xf numFmtId="0" fontId="8" fillId="9" borderId="3" xfId="0" quotePrefix="1" applyFont="1" applyFill="1" applyBorder="1" applyAlignment="1">
      <alignment horizontal="center"/>
    </xf>
    <xf numFmtId="0" fontId="24" fillId="0" borderId="11" xfId="0" quotePrefix="1" applyFont="1" applyBorder="1" applyAlignment="1">
      <alignment horizontal="center" vertical="justify" wrapText="1"/>
    </xf>
    <xf numFmtId="0" fontId="24" fillId="0" borderId="17" xfId="0" applyFont="1" applyBorder="1" applyAlignment="1">
      <alignment horizontal="center" vertical="justify"/>
    </xf>
    <xf numFmtId="0" fontId="18" fillId="0" borderId="9" xfId="0" applyFont="1" applyBorder="1" applyAlignment="1">
      <alignment horizontal="center"/>
    </xf>
    <xf numFmtId="0" fontId="18" fillId="0" borderId="0" xfId="0" applyFont="1" applyAlignment="1">
      <alignment horizontal="center"/>
    </xf>
    <xf numFmtId="0" fontId="16" fillId="0" borderId="71" xfId="0" quotePrefix="1" applyFont="1" applyBorder="1" applyAlignment="1">
      <alignment horizontal="center" shrinkToFit="1"/>
    </xf>
    <xf numFmtId="0" fontId="16" fillId="0" borderId="12" xfId="0" applyFont="1" applyBorder="1" applyAlignment="1">
      <alignment horizontal="center" shrinkToFit="1"/>
    </xf>
    <xf numFmtId="0" fontId="16" fillId="0" borderId="12" xfId="0" quotePrefix="1" applyFont="1" applyBorder="1" applyAlignment="1">
      <alignment horizontal="center"/>
    </xf>
    <xf numFmtId="0" fontId="24" fillId="0" borderId="17" xfId="0" quotePrefix="1" applyFont="1" applyBorder="1" applyAlignment="1">
      <alignment horizontal="center" vertical="justify" wrapText="1"/>
    </xf>
    <xf numFmtId="0" fontId="16" fillId="0" borderId="12" xfId="0" quotePrefix="1" applyFont="1" applyBorder="1" applyAlignment="1">
      <alignment horizontal="center" shrinkToFit="1"/>
    </xf>
    <xf numFmtId="0" fontId="16" fillId="0" borderId="14" xfId="1" quotePrefix="1" applyFont="1" applyBorder="1" applyAlignment="1">
      <alignment horizontal="left" vertical="center"/>
    </xf>
    <xf numFmtId="0" fontId="16" fillId="0" borderId="18" xfId="1" quotePrefix="1" applyFont="1" applyBorder="1" applyAlignment="1">
      <alignment horizontal="left" vertical="center"/>
    </xf>
    <xf numFmtId="0" fontId="16" fillId="0" borderId="19" xfId="1" quotePrefix="1" applyFont="1" applyBorder="1" applyAlignment="1">
      <alignment horizontal="left" vertical="center"/>
    </xf>
    <xf numFmtId="0" fontId="82" fillId="12" borderId="14" xfId="1" applyFont="1" applyFill="1" applyBorder="1" applyAlignment="1">
      <alignment horizontal="center" vertical="center" wrapText="1"/>
    </xf>
    <xf numFmtId="0" fontId="82" fillId="12" borderId="18" xfId="1" applyFont="1" applyFill="1" applyBorder="1" applyAlignment="1">
      <alignment horizontal="center" vertical="center" wrapText="1"/>
    </xf>
    <xf numFmtId="0" fontId="82" fillId="12" borderId="19" xfId="1" applyFont="1" applyFill="1" applyBorder="1" applyAlignment="1">
      <alignment horizontal="center" vertical="center" wrapText="1"/>
    </xf>
    <xf numFmtId="0" fontId="17" fillId="0" borderId="0" xfId="1" quotePrefix="1" applyFont="1" applyAlignment="1">
      <alignment horizontal="left" vertical="top" wrapText="1"/>
    </xf>
    <xf numFmtId="0" fontId="63" fillId="12" borderId="7" xfId="1" applyFont="1" applyFill="1" applyBorder="1" applyAlignment="1">
      <alignment horizontal="center" vertical="center"/>
    </xf>
    <xf numFmtId="0" fontId="63" fillId="12" borderId="7" xfId="1" applyFont="1" applyFill="1" applyBorder="1" applyAlignment="1">
      <alignment horizontal="center" vertical="center" wrapText="1"/>
    </xf>
    <xf numFmtId="0" fontId="18" fillId="0" borderId="0" xfId="1" applyFont="1" applyAlignment="1">
      <alignment horizontal="center" vertical="center" wrapText="1"/>
    </xf>
    <xf numFmtId="0" fontId="52" fillId="12" borderId="7" xfId="1" applyFont="1" applyFill="1" applyBorder="1" applyAlignment="1">
      <alignment horizontal="center" vertical="center" wrapText="1"/>
    </xf>
    <xf numFmtId="0" fontId="16" fillId="0" borderId="0" xfId="1" applyFont="1" applyAlignment="1">
      <alignment horizontal="center" vertical="center" wrapText="1"/>
    </xf>
    <xf numFmtId="0" fontId="16" fillId="0" borderId="12" xfId="1" applyFont="1" applyBorder="1" applyAlignment="1">
      <alignment horizontal="center" vertical="center" wrapText="1"/>
    </xf>
  </cellXfs>
  <cellStyles count="10">
    <cellStyle name="Millares" xfId="3" builtinId="3"/>
    <cellStyle name="Millares 2" xfId="4" xr:uid="{00000000-0005-0000-0000-000001000000}"/>
    <cellStyle name="Millares 2 2" xfId="8" xr:uid="{02CCC3E2-487B-42F3-B578-297463F920D4}"/>
    <cellStyle name="Normal" xfId="0" builtinId="0"/>
    <cellStyle name="Normal 2" xfId="1" xr:uid="{00000000-0005-0000-0000-000003000000}"/>
    <cellStyle name="Normal 2 2" xfId="6" xr:uid="{2B469D4A-54AA-41EA-BB93-C0621218441D}"/>
    <cellStyle name="Normal 3" xfId="5" xr:uid="{442B9AE1-5659-48C5-BF5D-C824CAD9AADE}"/>
    <cellStyle name="Normal 3 2" xfId="7" xr:uid="{CB27FB86-F5AF-4904-8600-8B6DB9390837}"/>
    <cellStyle name="Normal 4" xfId="9" xr:uid="{457CCD7D-FAAC-4E2B-8AFC-F16BC577A5C6}"/>
    <cellStyle name="Porcentaje" xfId="2" builtinId="5"/>
  </cellStyles>
  <dxfs count="36">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E6D194"/>
      <color rgb="FFB38E5D"/>
      <color rgb="FF611232"/>
      <color rgb="FFD4C19C"/>
      <color rgb="FF002F2A"/>
      <color rgb="FF9B2247"/>
      <color rgb="FF98989A"/>
      <color rgb="FF161A1D"/>
      <color rgb="FFC39326"/>
      <color rgb="FF1E5B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1112337</xdr:colOff>
      <xdr:row>2</xdr:row>
      <xdr:rowOff>84971</xdr:rowOff>
    </xdr:from>
    <xdr:to>
      <xdr:col>26</xdr:col>
      <xdr:colOff>7214</xdr:colOff>
      <xdr:row>5</xdr:row>
      <xdr:rowOff>695315</xdr:rowOff>
    </xdr:to>
    <xdr:grpSp>
      <xdr:nvGrpSpPr>
        <xdr:cNvPr id="4" name="Grupo 3">
          <a:extLst>
            <a:ext uri="{FF2B5EF4-FFF2-40B4-BE49-F238E27FC236}">
              <a16:creationId xmlns:a16="http://schemas.microsoft.com/office/drawing/2014/main" id="{8AB9AC33-309F-9819-8FC3-4AA3953B6478}"/>
            </a:ext>
          </a:extLst>
        </xdr:cNvPr>
        <xdr:cNvGrpSpPr/>
      </xdr:nvGrpSpPr>
      <xdr:grpSpPr>
        <a:xfrm>
          <a:off x="21038637" y="732671"/>
          <a:ext cx="2085752" cy="1334244"/>
          <a:chOff x="17504703" y="680285"/>
          <a:chExt cx="3212335" cy="1336625"/>
        </a:xfrm>
      </xdr:grpSpPr>
      <xdr:sp macro="" textlink="">
        <xdr:nvSpPr>
          <xdr:cNvPr id="2" name="Flecha derecha 1">
            <a:extLst>
              <a:ext uri="{FF2B5EF4-FFF2-40B4-BE49-F238E27FC236}">
                <a16:creationId xmlns:a16="http://schemas.microsoft.com/office/drawing/2014/main" id="{258F96BC-C18F-4B29-8BC6-9CEB90EC0731}"/>
              </a:ext>
            </a:extLst>
          </xdr:cNvPr>
          <xdr:cNvSpPr/>
        </xdr:nvSpPr>
        <xdr:spPr>
          <a:xfrm rot="13357112">
            <a:off x="17504703" y="680285"/>
            <a:ext cx="2074413" cy="309613"/>
          </a:xfrm>
          <a:prstGeom prst="rightArrow">
            <a:avLst/>
          </a:prstGeom>
          <a:solidFill>
            <a:srgbClr val="611232"/>
          </a:solidFill>
          <a:ln>
            <a:solidFill>
              <a:srgbClr val="61123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3" name="CuadroTexto 2">
            <a:extLst>
              <a:ext uri="{FF2B5EF4-FFF2-40B4-BE49-F238E27FC236}">
                <a16:creationId xmlns:a16="http://schemas.microsoft.com/office/drawing/2014/main" id="{21E2FC6B-1F7F-49C8-B870-0E0FF3A25A07}"/>
              </a:ext>
            </a:extLst>
          </xdr:cNvPr>
          <xdr:cNvSpPr txBox="1"/>
        </xdr:nvSpPr>
        <xdr:spPr>
          <a:xfrm>
            <a:off x="17767115" y="1114933"/>
            <a:ext cx="2949923" cy="901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latin typeface="Noto Sans" panose="020B0502040504020204" pitchFamily="34" charset="0"/>
                <a:ea typeface="Noto Sans" panose="020B0502040504020204" pitchFamily="34" charset="0"/>
                <a:cs typeface="Noto Sans" panose="020B0502040504020204" pitchFamily="34" charset="0"/>
              </a:rPr>
              <a:t>LA IES </a:t>
            </a:r>
            <a:r>
              <a:rPr lang="es-MX" sz="1100" baseline="0">
                <a:latin typeface="Noto Sans" panose="020B0502040504020204" pitchFamily="34" charset="0"/>
                <a:ea typeface="Noto Sans" panose="020B0502040504020204" pitchFamily="34" charset="0"/>
                <a:cs typeface="Noto Sans" panose="020B0502040504020204" pitchFamily="34" charset="0"/>
              </a:rPr>
              <a:t>PODRÁ ELEGIR SU NOMBRE AL DAR CLICK EN EL MENÚ DESPLEGABLE.</a:t>
            </a:r>
            <a:endParaRPr lang="es-MX" sz="1100">
              <a:latin typeface="Noto Sans" panose="020B0502040504020204" pitchFamily="34" charset="0"/>
              <a:ea typeface="Noto Sans" panose="020B0502040504020204" pitchFamily="34" charset="0"/>
              <a:cs typeface="Noto Sans" panose="020B0502040504020204" pitchFamily="34" charset="0"/>
            </a:endParaRP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1381125</xdr:colOff>
      <xdr:row>5</xdr:row>
      <xdr:rowOff>0</xdr:rowOff>
    </xdr:from>
    <xdr:to>
      <xdr:col>2</xdr:col>
      <xdr:colOff>465742</xdr:colOff>
      <xdr:row>12</xdr:row>
      <xdr:rowOff>29053</xdr:rowOff>
    </xdr:to>
    <xdr:grpSp>
      <xdr:nvGrpSpPr>
        <xdr:cNvPr id="5" name="Grupo 4">
          <a:extLst>
            <a:ext uri="{FF2B5EF4-FFF2-40B4-BE49-F238E27FC236}">
              <a16:creationId xmlns:a16="http://schemas.microsoft.com/office/drawing/2014/main" id="{76300607-4413-4E5B-930D-161EE84DC052}"/>
            </a:ext>
          </a:extLst>
        </xdr:cNvPr>
        <xdr:cNvGrpSpPr/>
      </xdr:nvGrpSpPr>
      <xdr:grpSpPr>
        <a:xfrm>
          <a:off x="2813685" y="1028700"/>
          <a:ext cx="1660177" cy="1415893"/>
          <a:chOff x="2784664" y="1017536"/>
          <a:chExt cx="1589692" cy="1444125"/>
        </a:xfrm>
      </xdr:grpSpPr>
      <xdr:sp macro="" textlink="">
        <xdr:nvSpPr>
          <xdr:cNvPr id="7" name="Flecha derecha 1">
            <a:extLst>
              <a:ext uri="{FF2B5EF4-FFF2-40B4-BE49-F238E27FC236}">
                <a16:creationId xmlns:a16="http://schemas.microsoft.com/office/drawing/2014/main" id="{05F15827-F5BC-10B2-16E3-217875D14298}"/>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8" name="CuadroTexto 7">
            <a:extLst>
              <a:ext uri="{FF2B5EF4-FFF2-40B4-BE49-F238E27FC236}">
                <a16:creationId xmlns:a16="http://schemas.microsoft.com/office/drawing/2014/main" id="{618CDA3F-C206-2100-53D1-64E9B2723129}"/>
              </a:ext>
            </a:extLst>
          </xdr:cNvPr>
          <xdr:cNvSpPr txBox="1"/>
        </xdr:nvSpPr>
        <xdr:spPr>
          <a:xfrm>
            <a:off x="2784664" y="1017536"/>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1390650</xdr:colOff>
      <xdr:row>5</xdr:row>
      <xdr:rowOff>9525</xdr:rowOff>
    </xdr:from>
    <xdr:to>
      <xdr:col>2</xdr:col>
      <xdr:colOff>475267</xdr:colOff>
      <xdr:row>12</xdr:row>
      <xdr:rowOff>38578</xdr:rowOff>
    </xdr:to>
    <xdr:grpSp>
      <xdr:nvGrpSpPr>
        <xdr:cNvPr id="5" name="Grupo 4">
          <a:extLst>
            <a:ext uri="{FF2B5EF4-FFF2-40B4-BE49-F238E27FC236}">
              <a16:creationId xmlns:a16="http://schemas.microsoft.com/office/drawing/2014/main" id="{DB810B7C-FB61-43FD-9F6F-61555532AED9}"/>
            </a:ext>
          </a:extLst>
        </xdr:cNvPr>
        <xdr:cNvGrpSpPr/>
      </xdr:nvGrpSpPr>
      <xdr:grpSpPr>
        <a:xfrm>
          <a:off x="2823210" y="1038225"/>
          <a:ext cx="1660177" cy="1415893"/>
          <a:chOff x="2784664" y="1017536"/>
          <a:chExt cx="1589692" cy="1444125"/>
        </a:xfrm>
      </xdr:grpSpPr>
      <xdr:sp macro="" textlink="">
        <xdr:nvSpPr>
          <xdr:cNvPr id="6" name="Flecha derecha 1">
            <a:extLst>
              <a:ext uri="{FF2B5EF4-FFF2-40B4-BE49-F238E27FC236}">
                <a16:creationId xmlns:a16="http://schemas.microsoft.com/office/drawing/2014/main" id="{DC994DAD-0DCB-2D8D-3147-5221771195C6}"/>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7" name="CuadroTexto 6">
            <a:extLst>
              <a:ext uri="{FF2B5EF4-FFF2-40B4-BE49-F238E27FC236}">
                <a16:creationId xmlns:a16="http://schemas.microsoft.com/office/drawing/2014/main" id="{84ECB9AC-09CD-8E64-5069-7F7BDE0061F7}"/>
              </a:ext>
            </a:extLst>
          </xdr:cNvPr>
          <xdr:cNvSpPr txBox="1"/>
        </xdr:nvSpPr>
        <xdr:spPr>
          <a:xfrm>
            <a:off x="2784664" y="1017536"/>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1383507</xdr:colOff>
      <xdr:row>4</xdr:row>
      <xdr:rowOff>192881</xdr:rowOff>
    </xdr:from>
    <xdr:to>
      <xdr:col>2</xdr:col>
      <xdr:colOff>468124</xdr:colOff>
      <xdr:row>11</xdr:row>
      <xdr:rowOff>164784</xdr:rowOff>
    </xdr:to>
    <xdr:grpSp>
      <xdr:nvGrpSpPr>
        <xdr:cNvPr id="55" name="Grupo 54">
          <a:extLst>
            <a:ext uri="{FF2B5EF4-FFF2-40B4-BE49-F238E27FC236}">
              <a16:creationId xmlns:a16="http://schemas.microsoft.com/office/drawing/2014/main" id="{D9FD0884-619E-4F55-903F-CF2F219F91A1}"/>
            </a:ext>
          </a:extLst>
        </xdr:cNvPr>
        <xdr:cNvGrpSpPr/>
      </xdr:nvGrpSpPr>
      <xdr:grpSpPr>
        <a:xfrm>
          <a:off x="2816067" y="1023461"/>
          <a:ext cx="1660177" cy="1328263"/>
          <a:chOff x="2775139" y="1099253"/>
          <a:chExt cx="1589692" cy="1362408"/>
        </a:xfrm>
      </xdr:grpSpPr>
      <xdr:sp macro="" textlink="">
        <xdr:nvSpPr>
          <xdr:cNvPr id="56" name="Flecha derecha 1">
            <a:extLst>
              <a:ext uri="{FF2B5EF4-FFF2-40B4-BE49-F238E27FC236}">
                <a16:creationId xmlns:a16="http://schemas.microsoft.com/office/drawing/2014/main" id="{BD570224-CE3E-A604-9284-ACDEAB37B363}"/>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57" name="CuadroTexto 56">
            <a:extLst>
              <a:ext uri="{FF2B5EF4-FFF2-40B4-BE49-F238E27FC236}">
                <a16:creationId xmlns:a16="http://schemas.microsoft.com/office/drawing/2014/main" id="{0BAF3427-CA01-EEC3-0112-307883EEA5AD}"/>
              </a:ext>
            </a:extLst>
          </xdr:cNvPr>
          <xdr:cNvSpPr txBox="1"/>
        </xdr:nvSpPr>
        <xdr:spPr>
          <a:xfrm>
            <a:off x="2775139" y="1099253"/>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209551</xdr:colOff>
      <xdr:row>0</xdr:row>
      <xdr:rowOff>114300</xdr:rowOff>
    </xdr:from>
    <xdr:to>
      <xdr:col>2</xdr:col>
      <xdr:colOff>247651</xdr:colOff>
      <xdr:row>4</xdr:row>
      <xdr:rowOff>40969</xdr:rowOff>
    </xdr:to>
    <xdr:pic>
      <xdr:nvPicPr>
        <xdr:cNvPr id="2" name="Imagen 1">
          <a:extLst>
            <a:ext uri="{FF2B5EF4-FFF2-40B4-BE49-F238E27FC236}">
              <a16:creationId xmlns:a16="http://schemas.microsoft.com/office/drawing/2014/main" id="{93FA7EEA-8FF1-43A5-B630-0D70D193BF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1" y="114300"/>
          <a:ext cx="1562100" cy="1374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488947</xdr:colOff>
      <xdr:row>62</xdr:row>
      <xdr:rowOff>51857</xdr:rowOff>
    </xdr:from>
    <xdr:to>
      <xdr:col>1</xdr:col>
      <xdr:colOff>2708272</xdr:colOff>
      <xdr:row>66</xdr:row>
      <xdr:rowOff>59267</xdr:rowOff>
    </xdr:to>
    <xdr:sp macro="" textlink="">
      <xdr:nvSpPr>
        <xdr:cNvPr id="2" name="9 CuadroTexto">
          <a:extLst>
            <a:ext uri="{FF2B5EF4-FFF2-40B4-BE49-F238E27FC236}">
              <a16:creationId xmlns:a16="http://schemas.microsoft.com/office/drawing/2014/main" id="{D2ECBB65-E637-4930-86A2-5FF588CCAB8F}"/>
            </a:ext>
          </a:extLst>
        </xdr:cNvPr>
        <xdr:cNvSpPr txBox="1"/>
      </xdr:nvSpPr>
      <xdr:spPr>
        <a:xfrm>
          <a:off x="1108072" y="12291482"/>
          <a:ext cx="2219325" cy="7694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Secretaria de Gestión y Desarrollo</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Dra. Graciela Ma. de la Luz Ruiz Aguilar</a:t>
          </a:r>
        </a:p>
      </xdr:txBody>
    </xdr:sp>
    <xdr:clientData/>
  </xdr:twoCellAnchor>
  <xdr:twoCellAnchor>
    <xdr:from>
      <xdr:col>1</xdr:col>
      <xdr:colOff>212722</xdr:colOff>
      <xdr:row>61</xdr:row>
      <xdr:rowOff>180975</xdr:rowOff>
    </xdr:from>
    <xdr:to>
      <xdr:col>1</xdr:col>
      <xdr:colOff>2841622</xdr:colOff>
      <xdr:row>61</xdr:row>
      <xdr:rowOff>180975</xdr:rowOff>
    </xdr:to>
    <xdr:cxnSp macro="">
      <xdr:nvCxnSpPr>
        <xdr:cNvPr id="3" name="4 Conector recto">
          <a:extLst>
            <a:ext uri="{FF2B5EF4-FFF2-40B4-BE49-F238E27FC236}">
              <a16:creationId xmlns:a16="http://schemas.microsoft.com/office/drawing/2014/main" id="{56C4ADE3-6DA4-4178-9B80-E1154A1C00D9}"/>
            </a:ext>
          </a:extLst>
        </xdr:cNvPr>
        <xdr:cNvCxnSpPr/>
      </xdr:nvCxnSpPr>
      <xdr:spPr>
        <a:xfrm>
          <a:off x="831847" y="12230100"/>
          <a:ext cx="26289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0</xdr:row>
      <xdr:rowOff>0</xdr:rowOff>
    </xdr:from>
    <xdr:to>
      <xdr:col>1</xdr:col>
      <xdr:colOff>267865</xdr:colOff>
      <xdr:row>1</xdr:row>
      <xdr:rowOff>0</xdr:rowOff>
    </xdr:to>
    <xdr:pic>
      <xdr:nvPicPr>
        <xdr:cNvPr id="4" name="Imagen 3">
          <a:extLst>
            <a:ext uri="{FF2B5EF4-FFF2-40B4-BE49-F238E27FC236}">
              <a16:creationId xmlns:a16="http://schemas.microsoft.com/office/drawing/2014/main" id="{7DB55AC1-CB82-4C3F-9C16-ED15439AE7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699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209550</xdr:colOff>
      <xdr:row>62</xdr:row>
      <xdr:rowOff>40214</xdr:rowOff>
    </xdr:from>
    <xdr:to>
      <xdr:col>3</xdr:col>
      <xdr:colOff>1085850</xdr:colOff>
      <xdr:row>66</xdr:row>
      <xdr:rowOff>57148</xdr:rowOff>
    </xdr:to>
    <xdr:sp macro="" textlink="">
      <xdr:nvSpPr>
        <xdr:cNvPr id="5" name="9 CuadroTexto">
          <a:extLst>
            <a:ext uri="{FF2B5EF4-FFF2-40B4-BE49-F238E27FC236}">
              <a16:creationId xmlns:a16="http://schemas.microsoft.com/office/drawing/2014/main" id="{DFB0F8DF-48FC-4744-B96A-2175FAB5D3D9}"/>
            </a:ext>
          </a:extLst>
        </xdr:cNvPr>
        <xdr:cNvSpPr txBox="1"/>
      </xdr:nvSpPr>
      <xdr:spPr>
        <a:xfrm>
          <a:off x="5534025" y="12279839"/>
          <a:ext cx="1809750" cy="778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Director de Recursos Financieros</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C.P. Pedro Rocha Montalvo</a:t>
          </a:r>
        </a:p>
      </xdr:txBody>
    </xdr:sp>
    <xdr:clientData/>
  </xdr:twoCellAnchor>
  <xdr:twoCellAnchor>
    <xdr:from>
      <xdr:col>2</xdr:col>
      <xdr:colOff>0</xdr:colOff>
      <xdr:row>62</xdr:row>
      <xdr:rowOff>0</xdr:rowOff>
    </xdr:from>
    <xdr:to>
      <xdr:col>3</xdr:col>
      <xdr:colOff>1162050</xdr:colOff>
      <xdr:row>62</xdr:row>
      <xdr:rowOff>0</xdr:rowOff>
    </xdr:to>
    <xdr:cxnSp macro="">
      <xdr:nvCxnSpPr>
        <xdr:cNvPr id="6" name="4 Conector recto">
          <a:extLst>
            <a:ext uri="{FF2B5EF4-FFF2-40B4-BE49-F238E27FC236}">
              <a16:creationId xmlns:a16="http://schemas.microsoft.com/office/drawing/2014/main" id="{5821A1FF-0A8E-4EE8-987F-6B06A4267477}"/>
            </a:ext>
          </a:extLst>
        </xdr:cNvPr>
        <xdr:cNvCxnSpPr/>
      </xdr:nvCxnSpPr>
      <xdr:spPr>
        <a:xfrm>
          <a:off x="5324475" y="12239625"/>
          <a:ext cx="20955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238125</xdr:colOff>
      <xdr:row>62</xdr:row>
      <xdr:rowOff>49739</xdr:rowOff>
    </xdr:from>
    <xdr:to>
      <xdr:col>3</xdr:col>
      <xdr:colOff>1114425</xdr:colOff>
      <xdr:row>66</xdr:row>
      <xdr:rowOff>66673</xdr:rowOff>
    </xdr:to>
    <xdr:sp macro="" textlink="">
      <xdr:nvSpPr>
        <xdr:cNvPr id="7" name="9 CuadroTexto">
          <a:extLst>
            <a:ext uri="{FF2B5EF4-FFF2-40B4-BE49-F238E27FC236}">
              <a16:creationId xmlns:a16="http://schemas.microsoft.com/office/drawing/2014/main" id="{68F95929-AA0E-4FA2-8335-22FCB88AD1C4}"/>
            </a:ext>
          </a:extLst>
        </xdr:cNvPr>
        <xdr:cNvSpPr txBox="1"/>
      </xdr:nvSpPr>
      <xdr:spPr>
        <a:xfrm>
          <a:off x="5562600" y="12289364"/>
          <a:ext cx="1809750" cy="778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Director de Recursos Financieros</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C.P. Pedro Rocha Montalvo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105833</xdr:colOff>
      <xdr:row>64</xdr:row>
      <xdr:rowOff>2115</xdr:rowOff>
    </xdr:from>
    <xdr:to>
      <xdr:col>1</xdr:col>
      <xdr:colOff>2734733</xdr:colOff>
      <xdr:row>64</xdr:row>
      <xdr:rowOff>2115</xdr:rowOff>
    </xdr:to>
    <xdr:cxnSp macro="">
      <xdr:nvCxnSpPr>
        <xdr:cNvPr id="2" name="4 Conector recto">
          <a:extLst>
            <a:ext uri="{FF2B5EF4-FFF2-40B4-BE49-F238E27FC236}">
              <a16:creationId xmlns:a16="http://schemas.microsoft.com/office/drawing/2014/main" id="{39F9A87C-FD37-4DDA-9C62-ED3B81809390}"/>
            </a:ext>
          </a:extLst>
        </xdr:cNvPr>
        <xdr:cNvCxnSpPr/>
      </xdr:nvCxnSpPr>
      <xdr:spPr>
        <a:xfrm>
          <a:off x="724958" y="12841815"/>
          <a:ext cx="26289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342900</xdr:colOff>
      <xdr:row>64</xdr:row>
      <xdr:rowOff>30689</xdr:rowOff>
    </xdr:from>
    <xdr:to>
      <xdr:col>3</xdr:col>
      <xdr:colOff>942975</xdr:colOff>
      <xdr:row>68</xdr:row>
      <xdr:rowOff>47623</xdr:rowOff>
    </xdr:to>
    <xdr:sp macro="" textlink="">
      <xdr:nvSpPr>
        <xdr:cNvPr id="3" name="9 CuadroTexto">
          <a:extLst>
            <a:ext uri="{FF2B5EF4-FFF2-40B4-BE49-F238E27FC236}">
              <a16:creationId xmlns:a16="http://schemas.microsoft.com/office/drawing/2014/main" id="{ED121A99-F892-4E1E-87CF-3CA7E5203CB7}"/>
            </a:ext>
          </a:extLst>
        </xdr:cNvPr>
        <xdr:cNvSpPr txBox="1"/>
      </xdr:nvSpPr>
      <xdr:spPr>
        <a:xfrm>
          <a:off x="5667375" y="12870389"/>
          <a:ext cx="1790700" cy="778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Director de Recursos Financieros</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C.P. Pedro Rocha Montalvo</a:t>
          </a:r>
        </a:p>
      </xdr:txBody>
    </xdr:sp>
    <xdr:clientData/>
  </xdr:twoCellAnchor>
  <xdr:twoCellAnchor>
    <xdr:from>
      <xdr:col>0</xdr:col>
      <xdr:colOff>0</xdr:colOff>
      <xdr:row>0</xdr:row>
      <xdr:rowOff>0</xdr:rowOff>
    </xdr:from>
    <xdr:to>
      <xdr:col>1</xdr:col>
      <xdr:colOff>275166</xdr:colOff>
      <xdr:row>0</xdr:row>
      <xdr:rowOff>709084</xdr:rowOff>
    </xdr:to>
    <xdr:pic>
      <xdr:nvPicPr>
        <xdr:cNvPr id="4" name="Imagen 3">
          <a:extLst>
            <a:ext uri="{FF2B5EF4-FFF2-40B4-BE49-F238E27FC236}">
              <a16:creationId xmlns:a16="http://schemas.microsoft.com/office/drawing/2014/main" id="{90AA6871-F58E-405C-8EF8-4888754FF3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94291" cy="547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28575</xdr:colOff>
      <xdr:row>64</xdr:row>
      <xdr:rowOff>0</xdr:rowOff>
    </xdr:from>
    <xdr:to>
      <xdr:col>4</xdr:col>
      <xdr:colOff>0</xdr:colOff>
      <xdr:row>64</xdr:row>
      <xdr:rowOff>0</xdr:rowOff>
    </xdr:to>
    <xdr:cxnSp macro="">
      <xdr:nvCxnSpPr>
        <xdr:cNvPr id="5" name="4 Conector recto">
          <a:extLst>
            <a:ext uri="{FF2B5EF4-FFF2-40B4-BE49-F238E27FC236}">
              <a16:creationId xmlns:a16="http://schemas.microsoft.com/office/drawing/2014/main" id="{2D13425E-2B8B-41FE-93B1-E7BEC7663594}"/>
            </a:ext>
          </a:extLst>
        </xdr:cNvPr>
        <xdr:cNvCxnSpPr/>
      </xdr:nvCxnSpPr>
      <xdr:spPr>
        <a:xfrm>
          <a:off x="5353050" y="12839700"/>
          <a:ext cx="2352675"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390525</xdr:colOff>
      <xdr:row>64</xdr:row>
      <xdr:rowOff>19050</xdr:rowOff>
    </xdr:from>
    <xdr:to>
      <xdr:col>1</xdr:col>
      <xdr:colOff>2609850</xdr:colOff>
      <xdr:row>68</xdr:row>
      <xdr:rowOff>26460</xdr:rowOff>
    </xdr:to>
    <xdr:sp macro="" textlink="">
      <xdr:nvSpPr>
        <xdr:cNvPr id="6" name="9 CuadroTexto">
          <a:extLst>
            <a:ext uri="{FF2B5EF4-FFF2-40B4-BE49-F238E27FC236}">
              <a16:creationId xmlns:a16="http://schemas.microsoft.com/office/drawing/2014/main" id="{C95F50E1-EE39-4F1A-AFB7-600B0FA2DAF6}"/>
            </a:ext>
          </a:extLst>
        </xdr:cNvPr>
        <xdr:cNvSpPr txBox="1"/>
      </xdr:nvSpPr>
      <xdr:spPr>
        <a:xfrm>
          <a:off x="1009650" y="12858750"/>
          <a:ext cx="2219325" cy="7694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Secretaria de Gestión y Desarrollo</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Dra. Graciela Ma. de la Luz Ruiz Aguilar</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AF6B29-00EF-4458-8D23-EEDAC23E5BE1}" name="Tabla1" displayName="Tabla1" ref="A30:G262" totalsRowShown="0" headerRowDxfId="35" tableBorderDxfId="34" headerRowCellStyle="Normal 2">
  <tableColumns count="7">
    <tableColumn id="1" xr3:uid="{39904A9F-8223-4FB4-B9E7-03F43072AA4C}" name="Nivel Educativo" dataDxfId="33" dataCellStyle="Normal 2"/>
    <tableColumn id="2" xr3:uid="{85593F4E-1307-4BCA-BE0B-F257E5563030}" name="Escuela/Facultad/Centro" dataDxfId="32" dataCellStyle="Normal 2"/>
    <tableColumn id="3" xr3:uid="{1FAAAFE7-3D52-483F-9FED-760E2AEB9459}" name="Municipio" dataDxfId="31" dataCellStyle="Normal 2"/>
    <tableColumn id="4" xr3:uid="{77859608-A5A1-4529-803C-2907B16E6FA9}" name="Programa/Carrera" dataDxfId="30" dataCellStyle="Normal 2"/>
    <tableColumn id="5" xr3:uid="{3A875D43-3ECA-4F92-950A-D2A712504CAD}" name="Primer Ingreso" dataDxfId="29" dataCellStyle="Normal 2"/>
    <tableColumn id="6" xr3:uid="{C2C4D5DC-2FF0-4A45-B04B-D45E8FCBF4EA}" name="Reingreso" dataDxfId="28" dataCellStyle="Normal 2"/>
    <tableColumn id="7" xr3:uid="{9B9C757A-DD28-45FB-B690-66DDA3268D0B}" name="Total" dataDxfId="27" dataCellStyle="Normal 2">
      <calculatedColumnFormula>E31+F31</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2876C9-844B-43F4-9B5A-DC4F0CC0ED08}" name="Tabla2" displayName="Tabla2" ref="A30:G95" totalsRowShown="0" headerRowDxfId="26" tableBorderDxfId="25" headerRowCellStyle="Normal 2">
  <tableColumns count="7">
    <tableColumn id="1" xr3:uid="{980B6B97-349E-4BDD-ABEB-BD13B47479E1}" name="Nivel Educativo" dataDxfId="24" dataCellStyle="Normal 2"/>
    <tableColumn id="2" xr3:uid="{D30D60C1-1CC6-49F6-B4D7-01FFAF5D0402}" name="Escuela/Facultad/Centro" dataDxfId="23" dataCellStyle="Normal 2"/>
    <tableColumn id="3" xr3:uid="{B7DBF68E-CCEC-4698-9800-B8EC029318CC}" name="Municipio" dataDxfId="22" dataCellStyle="Normal 2"/>
    <tableColumn id="4" xr3:uid="{FEB6F9C1-9D1E-42A1-B44B-866B1795B44C}" name="Programa/Carrera" dataDxfId="21" dataCellStyle="Normal 2"/>
    <tableColumn id="5" xr3:uid="{041105C8-97B8-4E2E-9BD0-5C08FEA95CD9}" name="Primer Ingreso" dataDxfId="20" dataCellStyle="Normal 2"/>
    <tableColumn id="6" xr3:uid="{1893345D-45B6-4EC6-AEF5-98BF45B8E17D}" name="Reingreso" dataDxfId="19" dataCellStyle="Normal 2"/>
    <tableColumn id="7" xr3:uid="{064CE75E-D97D-48AA-BBE7-A0ABA2D73C73}" name="Total" dataDxfId="18" dataCellStyle="Normal 2">
      <calculatedColumnFormula>E31+F31</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6941A84-89F9-40B8-AB01-342837B8FE70}" name="Tabla3" displayName="Tabla3" ref="A30:G95" totalsRowShown="0" headerRowDxfId="17" tableBorderDxfId="16" headerRowCellStyle="Normal 2">
  <tableColumns count="7">
    <tableColumn id="1" xr3:uid="{12CBD1AA-AA56-43EF-9CA5-DAEC13A3014E}" name="Nivel Educativo" dataDxfId="15" dataCellStyle="Normal 2"/>
    <tableColumn id="2" xr3:uid="{8BCAC157-623D-4A1B-BE8C-4AC1DD0D8F83}" name="Escuela/Facultad/Centro" dataDxfId="14" dataCellStyle="Normal 2"/>
    <tableColumn id="3" xr3:uid="{80C7AC7B-3B04-4B42-9EFA-FCB59C1C18B1}" name="Municipio" dataDxfId="13" dataCellStyle="Normal 2"/>
    <tableColumn id="4" xr3:uid="{21802377-3B14-4B32-951D-31F407D7DD70}" name="Programa/Carrera" dataDxfId="12" dataCellStyle="Normal 2"/>
    <tableColumn id="5" xr3:uid="{A6AB7847-40BE-4EA5-96C7-CBB275903991}" name="Primer Ingreso" dataDxfId="11" dataCellStyle="Normal 2"/>
    <tableColumn id="6" xr3:uid="{ED3DF161-2281-4FA3-89BD-22A3CF1442A8}" name="Reingreso" dataDxfId="10" dataCellStyle="Normal 2"/>
    <tableColumn id="7" xr3:uid="{30A6E398-2586-4022-B705-CD03B8CED920}" name="Total" dataDxfId="9" dataCellStyle="Normal 2">
      <calculatedColumnFormula>E31+F31</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7306A59-09CE-48C2-8301-464BF7549310}" name="Tabla4" displayName="Tabla4" ref="A30:G95" totalsRowShown="0" headerRowDxfId="8" tableBorderDxfId="7" headerRowCellStyle="Normal 2">
  <tableColumns count="7">
    <tableColumn id="1" xr3:uid="{AEF28E54-CD90-4EEF-836E-FBDD379E4FE8}" name="Nivel Educativo" dataDxfId="6" dataCellStyle="Normal 2"/>
    <tableColumn id="2" xr3:uid="{064B0E71-9841-451C-8685-5F33673E9251}" name="Escuela/Facultad/Centro" dataDxfId="5" dataCellStyle="Normal 2"/>
    <tableColumn id="3" xr3:uid="{D4234146-31EB-4795-9E08-80DC8324F7D9}" name="Municipio" dataDxfId="4" dataCellStyle="Normal 2"/>
    <tableColumn id="4" xr3:uid="{1FDB022F-0D50-4C4D-A093-6E338F0C404E}" name="Programa/Carrera" dataDxfId="3" dataCellStyle="Normal 2"/>
    <tableColumn id="5" xr3:uid="{A0DB872A-3562-4F5C-9770-BF9AD807246A}" name="Primer Ingreso" dataDxfId="2" dataCellStyle="Normal 2"/>
    <tableColumn id="6" xr3:uid="{1AAEC743-802A-4287-AA74-852EE7F68D3D}" name="Reingreso" dataDxfId="1" dataCellStyle="Normal 2"/>
    <tableColumn id="7" xr3:uid="{06C9D4F3-311D-4CAB-B561-27D08E826E33}" name="Total" dataDxfId="0" dataCellStyle="Normal 2">
      <calculatedColumnFormula>E31+F31</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611232"/>
    <pageSetUpPr fitToPage="1"/>
  </sheetPr>
  <dimension ref="B1:J8"/>
  <sheetViews>
    <sheetView showGridLines="0" zoomScale="110" zoomScaleNormal="110" workbookViewId="0">
      <selection activeCell="A2" sqref="A2"/>
    </sheetView>
  </sheetViews>
  <sheetFormatPr baseColWidth="10" defaultColWidth="11.44140625" defaultRowHeight="15"/>
  <cols>
    <col min="1" max="2" width="2.88671875" style="18" customWidth="1"/>
    <col min="3" max="8" width="21.109375" style="18" customWidth="1"/>
    <col min="9" max="9" width="25.44140625" style="18" customWidth="1"/>
    <col min="10" max="10" width="2.88671875" style="18" customWidth="1"/>
    <col min="11" max="19" width="2.33203125" style="18" customWidth="1"/>
    <col min="20" max="16384" width="11.44140625" style="18"/>
  </cols>
  <sheetData>
    <row r="1" spans="2:10" ht="5.25" customHeight="1" thickBot="1"/>
    <row r="2" spans="2:10" ht="15.6" thickTop="1">
      <c r="B2" s="81"/>
      <c r="C2" s="82"/>
      <c r="D2" s="82"/>
      <c r="E2" s="82"/>
      <c r="F2" s="82"/>
      <c r="G2" s="82"/>
      <c r="H2" s="82"/>
      <c r="I2" s="82"/>
      <c r="J2" s="83"/>
    </row>
    <row r="3" spans="2:10" s="86" customFormat="1" ht="397.5" customHeight="1">
      <c r="B3" s="84"/>
      <c r="C3" s="580" t="s">
        <v>0</v>
      </c>
      <c r="D3" s="581"/>
      <c r="E3" s="581"/>
      <c r="F3" s="581"/>
      <c r="G3" s="581"/>
      <c r="H3" s="581"/>
      <c r="I3" s="581"/>
      <c r="J3" s="85"/>
    </row>
    <row r="4" spans="2:10" ht="15.6" thickBot="1">
      <c r="B4" s="87"/>
      <c r="C4" s="88"/>
      <c r="D4" s="88"/>
      <c r="E4" s="88"/>
      <c r="F4" s="88"/>
      <c r="G4" s="88"/>
      <c r="H4" s="88"/>
      <c r="I4" s="88"/>
      <c r="J4" s="89"/>
    </row>
    <row r="5" spans="2:10" ht="5.25" customHeight="1" thickTop="1"/>
    <row r="6" spans="2:10" ht="5.25" customHeight="1"/>
    <row r="7" spans="2:10" ht="33">
      <c r="C7" s="86"/>
      <c r="D7" s="75"/>
    </row>
    <row r="8" spans="2:10">
      <c r="D8" s="90"/>
    </row>
  </sheetData>
  <mergeCells count="1">
    <mergeCell ref="C3:I3"/>
  </mergeCells>
  <printOptions horizontalCentered="1" verticalCentered="1"/>
  <pageMargins left="0.70866141732283472" right="0.70866141732283472" top="0.74803149606299213" bottom="0.74803149606299213" header="0.31496062992125984" footer="0.31496062992125984"/>
  <pageSetup scale="7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611232"/>
    <pageSetUpPr fitToPage="1"/>
  </sheetPr>
  <dimension ref="A1:T54"/>
  <sheetViews>
    <sheetView showGridLines="0" topLeftCell="B5" zoomScaleNormal="100" zoomScaleSheetLayoutView="100" workbookViewId="0">
      <selection activeCell="B50" sqref="B50:D50"/>
    </sheetView>
  </sheetViews>
  <sheetFormatPr baseColWidth="10" defaultColWidth="11.44140625" defaultRowHeight="15"/>
  <cols>
    <col min="1" max="1" width="20.88671875" style="18" customWidth="1"/>
    <col min="2" max="2" width="37.5546875" style="18" customWidth="1"/>
    <col min="3" max="3" width="11.6640625" style="18" customWidth="1"/>
    <col min="4" max="4" width="12.88671875" style="18" customWidth="1"/>
    <col min="5" max="5" width="13" style="18" customWidth="1"/>
    <col min="6" max="6" width="0.88671875" style="18" customWidth="1"/>
    <col min="7" max="8" width="12.33203125" style="18" customWidth="1"/>
    <col min="9" max="9" width="12.6640625" style="18" customWidth="1"/>
    <col min="10" max="10" width="0.88671875" style="18" customWidth="1"/>
    <col min="11" max="11" width="11.88671875" style="18" customWidth="1"/>
    <col min="12" max="13" width="12.6640625" style="18" customWidth="1"/>
    <col min="14" max="14" width="0.88671875" style="18" customWidth="1"/>
    <col min="15" max="15" width="13.5546875" style="18" customWidth="1"/>
    <col min="16" max="16" width="13.33203125" style="18" customWidth="1"/>
    <col min="17" max="17" width="16" style="18" customWidth="1"/>
    <col min="18" max="18" width="1.5546875" style="18" customWidth="1"/>
    <col min="19" max="16384" width="11.44140625" style="18"/>
  </cols>
  <sheetData>
    <row r="1" spans="1:20" s="75" customFormat="1" ht="18.75" customHeight="1">
      <c r="A1" s="56" t="s">
        <v>142</v>
      </c>
      <c r="B1" s="57"/>
      <c r="C1" s="57"/>
      <c r="D1" s="57"/>
      <c r="E1" s="57"/>
      <c r="F1" s="57"/>
      <c r="G1" s="57"/>
      <c r="H1" s="57"/>
      <c r="I1" s="57"/>
      <c r="J1" s="57"/>
      <c r="K1" s="57"/>
      <c r="L1" s="57"/>
      <c r="M1" s="57"/>
      <c r="N1" s="57"/>
      <c r="O1" s="57"/>
      <c r="P1" s="57"/>
      <c r="Q1" s="91"/>
      <c r="R1" s="92"/>
    </row>
    <row r="2" spans="1:20" s="75" customFormat="1" ht="15.9" customHeight="1">
      <c r="A2" s="60" t="s">
        <v>210</v>
      </c>
      <c r="B2" s="61"/>
      <c r="C2" s="61"/>
      <c r="D2" s="61"/>
      <c r="E2" s="61"/>
      <c r="F2" s="61"/>
      <c r="G2" s="61"/>
      <c r="H2" s="61"/>
      <c r="I2" s="61"/>
      <c r="J2" s="61"/>
      <c r="K2" s="61"/>
      <c r="L2" s="61"/>
      <c r="M2" s="61"/>
      <c r="N2" s="61"/>
      <c r="O2" s="61"/>
      <c r="P2" s="61"/>
      <c r="Q2" s="94"/>
      <c r="R2" s="92"/>
    </row>
    <row r="3" spans="1:20" s="75" customFormat="1" ht="15.9" customHeight="1">
      <c r="A3" s="96" t="s">
        <v>211</v>
      </c>
      <c r="B3" s="61"/>
      <c r="C3" s="61"/>
      <c r="D3" s="61"/>
      <c r="E3" s="61"/>
      <c r="F3" s="61"/>
      <c r="G3" s="61"/>
      <c r="H3" s="61"/>
      <c r="I3" s="61"/>
      <c r="J3" s="61"/>
      <c r="K3" s="61"/>
      <c r="L3" s="61"/>
      <c r="M3" s="61"/>
      <c r="N3" s="61"/>
      <c r="O3" s="61"/>
      <c r="P3" s="61"/>
      <c r="Q3" s="94"/>
      <c r="R3" s="92"/>
    </row>
    <row r="4" spans="1:20" s="75" customFormat="1" ht="15.9" customHeight="1">
      <c r="A4" s="96" t="s">
        <v>145</v>
      </c>
      <c r="B4" s="61"/>
      <c r="C4" s="61"/>
      <c r="D4" s="61"/>
      <c r="E4" s="61"/>
      <c r="F4" s="61"/>
      <c r="G4" s="61"/>
      <c r="H4" s="61"/>
      <c r="I4" s="61"/>
      <c r="J4" s="61"/>
      <c r="K4" s="61"/>
      <c r="L4" s="61"/>
      <c r="M4" s="61"/>
      <c r="N4" s="61"/>
      <c r="O4" s="61"/>
      <c r="P4" s="61"/>
      <c r="Q4" s="94"/>
      <c r="R4" s="92"/>
    </row>
    <row r="5" spans="1:20" s="75" customFormat="1" ht="15.9" customHeight="1">
      <c r="A5" s="60" t="s">
        <v>212</v>
      </c>
      <c r="B5" s="61"/>
      <c r="C5" s="61"/>
      <c r="D5" s="61"/>
      <c r="E5" s="61"/>
      <c r="F5" s="61"/>
      <c r="G5" s="61"/>
      <c r="H5" s="61"/>
      <c r="I5" s="61"/>
      <c r="J5" s="61"/>
      <c r="K5" s="61"/>
      <c r="L5" s="61"/>
      <c r="M5" s="61"/>
      <c r="N5" s="61"/>
      <c r="O5" s="61"/>
      <c r="P5" s="61"/>
      <c r="Q5" s="94"/>
      <c r="R5" s="92"/>
    </row>
    <row r="6" spans="1:20" s="75" customFormat="1" ht="21">
      <c r="A6" s="655" t="s">
        <v>12</v>
      </c>
      <c r="B6" s="649"/>
      <c r="C6" s="649"/>
      <c r="D6" s="649"/>
      <c r="E6" s="649"/>
      <c r="F6" s="649"/>
      <c r="G6" s="649"/>
      <c r="H6" s="649"/>
      <c r="I6" s="649"/>
      <c r="J6" s="649"/>
      <c r="K6" s="649"/>
      <c r="L6" s="649"/>
      <c r="M6" s="656"/>
      <c r="N6" s="302"/>
      <c r="O6" s="648" t="s">
        <v>213</v>
      </c>
      <c r="P6" s="649"/>
      <c r="Q6" s="650"/>
      <c r="R6" s="303"/>
    </row>
    <row r="7" spans="1:20" s="75" customFormat="1" ht="12.75" customHeight="1">
      <c r="A7" s="660" t="s">
        <v>178</v>
      </c>
      <c r="B7" s="663" t="s">
        <v>214</v>
      </c>
      <c r="C7" s="665" t="s">
        <v>215</v>
      </c>
      <c r="D7" s="666"/>
      <c r="E7" s="666"/>
      <c r="F7" s="666"/>
      <c r="G7" s="666"/>
      <c r="H7" s="666"/>
      <c r="I7" s="666"/>
      <c r="J7" s="666"/>
      <c r="K7" s="666"/>
      <c r="L7" s="666"/>
      <c r="M7" s="667"/>
      <c r="N7" s="304"/>
      <c r="O7" s="640" t="s">
        <v>216</v>
      </c>
      <c r="P7" s="641"/>
      <c r="Q7" s="642"/>
      <c r="R7" s="97"/>
    </row>
    <row r="8" spans="1:20" s="75" customFormat="1" ht="12.75" customHeight="1">
      <c r="A8" s="661"/>
      <c r="B8" s="663"/>
      <c r="C8" s="668" t="s">
        <v>217</v>
      </c>
      <c r="D8" s="653"/>
      <c r="E8" s="654"/>
      <c r="F8" s="98"/>
      <c r="G8" s="652" t="s">
        <v>218</v>
      </c>
      <c r="H8" s="653"/>
      <c r="I8" s="654"/>
      <c r="J8" s="99"/>
      <c r="K8" s="652" t="s">
        <v>219</v>
      </c>
      <c r="L8" s="653"/>
      <c r="M8" s="654"/>
      <c r="N8" s="362"/>
      <c r="O8" s="643"/>
      <c r="P8" s="644"/>
      <c r="Q8" s="645"/>
      <c r="R8" s="97"/>
    </row>
    <row r="9" spans="1:20" s="75" customFormat="1">
      <c r="A9" s="662"/>
      <c r="B9" s="664"/>
      <c r="C9" s="22" t="s">
        <v>155</v>
      </c>
      <c r="D9" s="22" t="s">
        <v>156</v>
      </c>
      <c r="E9" s="22" t="s">
        <v>157</v>
      </c>
      <c r="F9" s="100"/>
      <c r="G9" s="22" t="s">
        <v>155</v>
      </c>
      <c r="H9" s="22" t="s">
        <v>156</v>
      </c>
      <c r="I9" s="22" t="s">
        <v>157</v>
      </c>
      <c r="J9" s="100"/>
      <c r="K9" s="22" t="s">
        <v>155</v>
      </c>
      <c r="L9" s="22" t="s">
        <v>156</v>
      </c>
      <c r="M9" s="22" t="s">
        <v>157</v>
      </c>
      <c r="N9" s="363"/>
      <c r="O9" s="101" t="s">
        <v>155</v>
      </c>
      <c r="P9" s="101" t="s">
        <v>220</v>
      </c>
      <c r="Q9" s="102" t="s">
        <v>221</v>
      </c>
      <c r="R9" s="103"/>
    </row>
    <row r="10" spans="1:20">
      <c r="A10" s="104"/>
      <c r="B10" s="31"/>
      <c r="C10" s="32"/>
      <c r="D10" s="67"/>
      <c r="E10" s="33"/>
      <c r="F10" s="67"/>
      <c r="G10" s="32"/>
      <c r="H10" s="67"/>
      <c r="I10" s="33"/>
      <c r="J10" s="67"/>
      <c r="K10" s="32"/>
      <c r="L10" s="67"/>
      <c r="M10" s="33"/>
      <c r="N10" s="67"/>
      <c r="O10" s="29"/>
      <c r="P10" s="30"/>
      <c r="Q10" s="105"/>
    </row>
    <row r="11" spans="1:20" s="34" customFormat="1" ht="15" customHeight="1">
      <c r="A11" s="106"/>
      <c r="B11" s="107"/>
      <c r="C11" s="32"/>
      <c r="D11" s="67"/>
      <c r="E11" s="33"/>
      <c r="F11" s="67"/>
      <c r="G11" s="32"/>
      <c r="H11" s="67"/>
      <c r="I11" s="33"/>
      <c r="J11" s="67"/>
      <c r="K11" s="32"/>
      <c r="L11" s="67"/>
      <c r="M11" s="33"/>
      <c r="N11" s="67"/>
      <c r="O11" s="108"/>
      <c r="P11" s="69"/>
      <c r="Q11" s="48"/>
      <c r="S11" s="18"/>
      <c r="T11" s="18"/>
    </row>
    <row r="12" spans="1:20" s="34" customFormat="1" ht="18" customHeight="1">
      <c r="A12" s="657" t="str">
        <f>VLOOKUP('Hoja de trabajo'!$A$2,Hoja1!$B$1:$C$36,2,FALSE)</f>
        <v>U. de Guanajuato</v>
      </c>
      <c r="B12" s="639" t="str">
        <f>'Hoja de trabajo'!C49</f>
        <v>SUBSIDIOS PARA ORGANISMOS DESCENTRALIZADOS ESTATALES       U006</v>
      </c>
      <c r="C12" s="319">
        <v>443.82349000000011</v>
      </c>
      <c r="D12" s="364">
        <v>1047.1216799999997</v>
      </c>
      <c r="E12" s="299">
        <v>3687.590760000001</v>
      </c>
      <c r="F12" s="365"/>
      <c r="G12" s="319">
        <v>7392.9079900000024</v>
      </c>
      <c r="H12" s="364">
        <v>12525.315060000003</v>
      </c>
      <c r="I12" s="299">
        <v>26870.15159999999</v>
      </c>
      <c r="J12" s="365"/>
      <c r="K12" s="319">
        <v>0</v>
      </c>
      <c r="L12" s="364">
        <v>0</v>
      </c>
      <c r="M12" s="299">
        <v>0</v>
      </c>
      <c r="N12" s="366"/>
      <c r="O12" s="158">
        <f>C12+G12+K12</f>
        <v>7836.7314800000022</v>
      </c>
      <c r="P12" s="367">
        <f>O12+D12+H12+L12</f>
        <v>21409.168220000007</v>
      </c>
      <c r="Q12" s="159">
        <f>P12+E12+I12+M12</f>
        <v>51966.910579999996</v>
      </c>
      <c r="R12" s="109"/>
      <c r="S12" s="18"/>
      <c r="T12" s="18"/>
    </row>
    <row r="13" spans="1:20" s="34" customFormat="1" ht="18" customHeight="1">
      <c r="A13" s="658"/>
      <c r="B13" s="639"/>
      <c r="C13" s="300"/>
      <c r="D13" s="368"/>
      <c r="E13" s="301"/>
      <c r="F13" s="369"/>
      <c r="G13" s="300"/>
      <c r="H13" s="368"/>
      <c r="I13" s="301"/>
      <c r="J13" s="369"/>
      <c r="K13" s="300"/>
      <c r="L13" s="368"/>
      <c r="M13" s="301"/>
      <c r="N13" s="366"/>
      <c r="O13" s="158"/>
      <c r="P13" s="370"/>
      <c r="Q13" s="160"/>
      <c r="R13" s="109"/>
      <c r="S13" s="18"/>
      <c r="T13" s="18"/>
    </row>
    <row r="14" spans="1:20" s="34" customFormat="1" ht="5.25" customHeight="1">
      <c r="A14" s="658"/>
      <c r="B14" s="110"/>
      <c r="C14" s="320"/>
      <c r="D14" s="321"/>
      <c r="E14" s="322"/>
      <c r="F14" s="369"/>
      <c r="G14" s="320"/>
      <c r="H14" s="321"/>
      <c r="I14" s="322"/>
      <c r="J14" s="369"/>
      <c r="K14" s="320"/>
      <c r="L14" s="321"/>
      <c r="M14" s="322"/>
      <c r="N14" s="366"/>
      <c r="O14" s="323"/>
      <c r="P14" s="324"/>
      <c r="Q14" s="325"/>
      <c r="S14" s="18"/>
      <c r="T14" s="18"/>
    </row>
    <row r="15" spans="1:20" s="34" customFormat="1" ht="18.899999999999999" customHeight="1">
      <c r="A15" s="658"/>
      <c r="B15" s="110"/>
      <c r="C15" s="300"/>
      <c r="D15" s="368"/>
      <c r="E15" s="301"/>
      <c r="F15" s="369"/>
      <c r="G15" s="300"/>
      <c r="H15" s="368"/>
      <c r="I15" s="301"/>
      <c r="J15" s="369"/>
      <c r="K15" s="300"/>
      <c r="L15" s="368"/>
      <c r="M15" s="301"/>
      <c r="N15" s="366"/>
      <c r="O15" s="158"/>
      <c r="P15" s="370"/>
      <c r="Q15" s="160"/>
      <c r="S15" s="18"/>
      <c r="T15" s="18"/>
    </row>
    <row r="16" spans="1:20" s="34" customFormat="1" ht="18.899999999999999" customHeight="1">
      <c r="A16" s="658"/>
      <c r="B16" s="651" t="str">
        <f>'Hoja de trabajo'!C50</f>
        <v>EXTRAORDINARIO       U006</v>
      </c>
      <c r="C16" s="319">
        <v>0</v>
      </c>
      <c r="D16" s="364">
        <v>0</v>
      </c>
      <c r="E16" s="299">
        <v>0</v>
      </c>
      <c r="F16" s="365"/>
      <c r="G16" s="319">
        <v>0</v>
      </c>
      <c r="H16" s="364">
        <v>0</v>
      </c>
      <c r="I16" s="299">
        <v>0</v>
      </c>
      <c r="J16" s="369"/>
      <c r="K16" s="319">
        <v>0</v>
      </c>
      <c r="L16" s="364">
        <v>0</v>
      </c>
      <c r="M16" s="299">
        <v>0</v>
      </c>
      <c r="N16" s="366"/>
      <c r="O16" s="158">
        <f>C16+G16+K16</f>
        <v>0</v>
      </c>
      <c r="P16" s="370">
        <f>O16+D16+H16+L16</f>
        <v>0</v>
      </c>
      <c r="Q16" s="160">
        <f>P16+E16+I16+M16</f>
        <v>0</v>
      </c>
      <c r="R16" s="109"/>
      <c r="S16" s="18"/>
      <c r="T16" s="18"/>
    </row>
    <row r="17" spans="1:20" s="34" customFormat="1" ht="18.899999999999999" customHeight="1">
      <c r="A17" s="658"/>
      <c r="B17" s="651"/>
      <c r="C17" s="300"/>
      <c r="D17" s="368"/>
      <c r="E17" s="301"/>
      <c r="F17" s="369"/>
      <c r="G17" s="300"/>
      <c r="H17" s="368"/>
      <c r="I17" s="301"/>
      <c r="J17" s="369"/>
      <c r="K17" s="300"/>
      <c r="L17" s="368"/>
      <c r="M17" s="301"/>
      <c r="N17" s="366"/>
      <c r="O17" s="158"/>
      <c r="P17" s="370"/>
      <c r="Q17" s="160"/>
      <c r="S17" s="18"/>
      <c r="T17" s="18"/>
    </row>
    <row r="18" spans="1:20" s="34" customFormat="1" ht="18.899999999999999" customHeight="1">
      <c r="A18" s="658"/>
      <c r="B18" s="111"/>
      <c r="C18" s="300"/>
      <c r="D18" s="368"/>
      <c r="E18" s="301" t="s">
        <v>222</v>
      </c>
      <c r="F18" s="369"/>
      <c r="G18" s="300"/>
      <c r="H18" s="368"/>
      <c r="I18" s="301" t="s">
        <v>222</v>
      </c>
      <c r="J18" s="369"/>
      <c r="K18" s="300"/>
      <c r="L18" s="368"/>
      <c r="M18" s="301" t="s">
        <v>222</v>
      </c>
      <c r="N18" s="366"/>
      <c r="O18" s="158"/>
      <c r="P18" s="370"/>
      <c r="Q18" s="160"/>
      <c r="S18" s="18"/>
      <c r="T18" s="18"/>
    </row>
    <row r="19" spans="1:20" s="34" customFormat="1" ht="18.899999999999999" customHeight="1">
      <c r="A19" s="658"/>
      <c r="B19" s="638" t="str">
        <f>'Hoja de trabajo'!C51</f>
        <v>RENDIMIENTOS FINANCIEROS      U006</v>
      </c>
      <c r="C19" s="319">
        <v>0</v>
      </c>
      <c r="D19" s="364">
        <v>0</v>
      </c>
      <c r="E19" s="299">
        <v>0</v>
      </c>
      <c r="F19" s="365"/>
      <c r="G19" s="319">
        <v>0</v>
      </c>
      <c r="H19" s="364">
        <v>0</v>
      </c>
      <c r="I19" s="299">
        <v>0</v>
      </c>
      <c r="J19" s="369"/>
      <c r="K19" s="319">
        <v>0</v>
      </c>
      <c r="L19" s="364">
        <v>0</v>
      </c>
      <c r="M19" s="299">
        <v>0</v>
      </c>
      <c r="N19" s="366"/>
      <c r="O19" s="158">
        <f>C19+G19+K19</f>
        <v>0</v>
      </c>
      <c r="P19" s="370">
        <f>O19+D19+H19+L19</f>
        <v>0</v>
      </c>
      <c r="Q19" s="160">
        <f>P19+E19+I19+M19</f>
        <v>0</v>
      </c>
      <c r="R19" s="109"/>
      <c r="S19" s="18"/>
      <c r="T19" s="18"/>
    </row>
    <row r="20" spans="1:20" s="34" customFormat="1" ht="18.899999999999999" customHeight="1">
      <c r="A20" s="658"/>
      <c r="B20" s="638"/>
      <c r="C20" s="300"/>
      <c r="D20" s="368"/>
      <c r="E20" s="301"/>
      <c r="F20" s="369"/>
      <c r="G20" s="300"/>
      <c r="H20" s="368"/>
      <c r="I20" s="301"/>
      <c r="J20" s="369"/>
      <c r="K20" s="300"/>
      <c r="L20" s="368"/>
      <c r="M20" s="301"/>
      <c r="N20" s="366"/>
      <c r="O20" s="158"/>
      <c r="P20" s="370"/>
      <c r="Q20" s="160"/>
      <c r="S20" s="18"/>
      <c r="T20" s="18"/>
    </row>
    <row r="21" spans="1:20" s="34" customFormat="1" ht="18.899999999999999" customHeight="1">
      <c r="A21" s="658"/>
      <c r="B21" s="112"/>
      <c r="C21" s="300"/>
      <c r="D21" s="368"/>
      <c r="E21" s="301"/>
      <c r="F21" s="369"/>
      <c r="G21" s="300"/>
      <c r="H21" s="368"/>
      <c r="I21" s="301"/>
      <c r="J21" s="369"/>
      <c r="K21" s="300"/>
      <c r="L21" s="368"/>
      <c r="M21" s="301"/>
      <c r="N21" s="366"/>
      <c r="O21" s="158"/>
      <c r="P21" s="370"/>
      <c r="Q21" s="160"/>
      <c r="S21" s="18"/>
      <c r="T21" s="18"/>
    </row>
    <row r="22" spans="1:20" s="34" customFormat="1" ht="18.899999999999999" customHeight="1">
      <c r="A22" s="658"/>
      <c r="B22" s="639"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66"/>
      <c r="O22" s="158">
        <f>C22+G22+K22</f>
        <v>0</v>
      </c>
      <c r="P22" s="370">
        <f>O22+D22+H22+L22</f>
        <v>0</v>
      </c>
      <c r="Q22" s="160">
        <f>P22+E22+I22+M22</f>
        <v>0</v>
      </c>
      <c r="R22" s="109"/>
      <c r="S22" s="18"/>
      <c r="T22" s="18"/>
    </row>
    <row r="23" spans="1:20" s="34" customFormat="1" ht="18.899999999999999" customHeight="1">
      <c r="A23" s="658"/>
      <c r="B23" s="639"/>
      <c r="C23" s="300"/>
      <c r="D23" s="368"/>
      <c r="E23" s="301"/>
      <c r="F23" s="369"/>
      <c r="G23" s="300"/>
      <c r="H23" s="368"/>
      <c r="I23" s="301"/>
      <c r="J23" s="369"/>
      <c r="K23" s="300"/>
      <c r="L23" s="368"/>
      <c r="M23" s="301"/>
      <c r="N23" s="366"/>
      <c r="O23" s="158"/>
      <c r="P23" s="370"/>
      <c r="Q23" s="160"/>
      <c r="S23" s="18"/>
      <c r="T23" s="18"/>
    </row>
    <row r="24" spans="1:20" s="34" customFormat="1" ht="18.899999999999999" customHeight="1">
      <c r="A24" s="658"/>
      <c r="B24" s="112"/>
      <c r="C24" s="300"/>
      <c r="D24" s="368"/>
      <c r="E24" s="301"/>
      <c r="F24" s="369"/>
      <c r="G24" s="300"/>
      <c r="H24" s="368"/>
      <c r="I24" s="301"/>
      <c r="J24" s="369"/>
      <c r="K24" s="300"/>
      <c r="L24" s="368"/>
      <c r="M24" s="301"/>
      <c r="N24" s="366"/>
      <c r="O24" s="158"/>
      <c r="P24" s="370"/>
      <c r="Q24" s="160"/>
      <c r="S24" s="18"/>
      <c r="T24" s="18"/>
    </row>
    <row r="25" spans="1:20" s="34" customFormat="1" ht="18.899999999999999" customHeight="1">
      <c r="A25" s="658"/>
      <c r="B25" s="638" t="str">
        <f>'Hoja de trabajo'!C53</f>
        <v>AAA</v>
      </c>
      <c r="C25" s="319">
        <v>0</v>
      </c>
      <c r="D25" s="364">
        <v>0</v>
      </c>
      <c r="E25" s="299">
        <v>0</v>
      </c>
      <c r="F25" s="365"/>
      <c r="G25" s="319">
        <v>0</v>
      </c>
      <c r="H25" s="364">
        <v>0</v>
      </c>
      <c r="I25" s="299">
        <v>0</v>
      </c>
      <c r="J25" s="369"/>
      <c r="K25" s="319">
        <v>0</v>
      </c>
      <c r="L25" s="364">
        <v>0</v>
      </c>
      <c r="M25" s="299">
        <v>0</v>
      </c>
      <c r="N25" s="366"/>
      <c r="O25" s="158">
        <f>C25+G25+K25</f>
        <v>0</v>
      </c>
      <c r="P25" s="370">
        <f>O25+D25+H25+L25</f>
        <v>0</v>
      </c>
      <c r="Q25" s="160">
        <f>P25+E25+I25+M25</f>
        <v>0</v>
      </c>
      <c r="R25" s="109"/>
      <c r="S25" s="18"/>
      <c r="T25" s="18"/>
    </row>
    <row r="26" spans="1:20" s="34" customFormat="1" ht="18.899999999999999" customHeight="1">
      <c r="A26" s="658"/>
      <c r="B26" s="638"/>
      <c r="C26" s="300"/>
      <c r="D26" s="368"/>
      <c r="E26" s="301"/>
      <c r="F26" s="369"/>
      <c r="G26" s="300"/>
      <c r="H26" s="368"/>
      <c r="I26" s="301"/>
      <c r="J26" s="369"/>
      <c r="K26" s="300"/>
      <c r="L26" s="368"/>
      <c r="M26" s="301"/>
      <c r="N26" s="366"/>
      <c r="O26" s="158"/>
      <c r="P26" s="370"/>
      <c r="Q26" s="160"/>
      <c r="S26" s="18"/>
      <c r="T26" s="18"/>
    </row>
    <row r="27" spans="1:20" s="34" customFormat="1" ht="18.899999999999999" customHeight="1">
      <c r="A27" s="658"/>
      <c r="B27" s="112"/>
      <c r="C27" s="300"/>
      <c r="D27" s="368"/>
      <c r="E27" s="301"/>
      <c r="F27" s="369"/>
      <c r="G27" s="300"/>
      <c r="H27" s="368"/>
      <c r="I27" s="301"/>
      <c r="J27" s="369"/>
      <c r="K27" s="300"/>
      <c r="L27" s="368"/>
      <c r="M27" s="301"/>
      <c r="N27" s="366"/>
      <c r="O27" s="158"/>
      <c r="P27" s="370"/>
      <c r="Q27" s="160"/>
      <c r="S27" s="18"/>
      <c r="T27" s="18"/>
    </row>
    <row r="28" spans="1:20" s="34" customFormat="1" ht="18.899999999999999" customHeight="1">
      <c r="A28" s="658"/>
      <c r="B28" s="639" t="str">
        <f>'Hoja de trabajo'!C54</f>
        <v>BBB</v>
      </c>
      <c r="C28" s="319">
        <v>0</v>
      </c>
      <c r="D28" s="364">
        <v>0</v>
      </c>
      <c r="E28" s="299">
        <v>0</v>
      </c>
      <c r="F28" s="365"/>
      <c r="G28" s="319">
        <v>0</v>
      </c>
      <c r="H28" s="364">
        <v>0</v>
      </c>
      <c r="I28" s="299">
        <v>0</v>
      </c>
      <c r="J28" s="369"/>
      <c r="K28" s="319">
        <v>0</v>
      </c>
      <c r="L28" s="364">
        <v>0</v>
      </c>
      <c r="M28" s="299">
        <v>0</v>
      </c>
      <c r="N28" s="366"/>
      <c r="O28" s="158">
        <f>C28+G28+K28</f>
        <v>0</v>
      </c>
      <c r="P28" s="370">
        <f>O28+D28+H28+L28</f>
        <v>0</v>
      </c>
      <c r="Q28" s="160">
        <f>P28+E28+I28+M28</f>
        <v>0</v>
      </c>
      <c r="R28" s="109"/>
      <c r="S28" s="18"/>
      <c r="T28" s="18"/>
    </row>
    <row r="29" spans="1:20" s="34" customFormat="1" ht="18.899999999999999" customHeight="1">
      <c r="A29" s="658"/>
      <c r="B29" s="639"/>
      <c r="C29" s="300"/>
      <c r="D29" s="368"/>
      <c r="E29" s="301"/>
      <c r="F29" s="369"/>
      <c r="G29" s="300"/>
      <c r="H29" s="368"/>
      <c r="I29" s="301"/>
      <c r="J29" s="369"/>
      <c r="K29" s="300"/>
      <c r="L29" s="368"/>
      <c r="M29" s="301"/>
      <c r="N29" s="366"/>
      <c r="O29" s="158"/>
      <c r="P29" s="370"/>
      <c r="Q29" s="160"/>
      <c r="S29" s="18"/>
      <c r="T29" s="18"/>
    </row>
    <row r="30" spans="1:20" s="34" customFormat="1" ht="18.899999999999999" customHeight="1">
      <c r="A30" s="658"/>
      <c r="B30" s="113"/>
      <c r="C30" s="300"/>
      <c r="D30" s="368"/>
      <c r="E30" s="301"/>
      <c r="F30" s="369"/>
      <c r="G30" s="300"/>
      <c r="H30" s="368"/>
      <c r="I30" s="301"/>
      <c r="J30" s="369"/>
      <c r="K30" s="300"/>
      <c r="L30" s="368"/>
      <c r="M30" s="301"/>
      <c r="N30" s="366"/>
      <c r="O30" s="158"/>
      <c r="P30" s="370"/>
      <c r="Q30" s="160"/>
      <c r="S30" s="18"/>
      <c r="T30" s="18"/>
    </row>
    <row r="31" spans="1:20" s="34" customFormat="1" ht="18.899999999999999" customHeight="1">
      <c r="A31" s="658"/>
      <c r="B31" s="639" t="str">
        <f>'Hoja de trabajo'!C55</f>
        <v>CCC</v>
      </c>
      <c r="C31" s="319">
        <v>0</v>
      </c>
      <c r="D31" s="364">
        <v>0</v>
      </c>
      <c r="E31" s="299">
        <v>0</v>
      </c>
      <c r="F31" s="365"/>
      <c r="G31" s="319">
        <v>0</v>
      </c>
      <c r="H31" s="364">
        <v>0</v>
      </c>
      <c r="I31" s="299">
        <v>0</v>
      </c>
      <c r="J31" s="369"/>
      <c r="K31" s="319">
        <v>0</v>
      </c>
      <c r="L31" s="364">
        <v>0</v>
      </c>
      <c r="M31" s="299">
        <v>0</v>
      </c>
      <c r="N31" s="366"/>
      <c r="O31" s="158">
        <f>C31+G31+K31</f>
        <v>0</v>
      </c>
      <c r="P31" s="370">
        <f>O31+D31+H31+L31</f>
        <v>0</v>
      </c>
      <c r="Q31" s="160">
        <f>P31+E31+I31+M31</f>
        <v>0</v>
      </c>
      <c r="R31" s="109"/>
      <c r="S31" s="18"/>
      <c r="T31" s="18"/>
    </row>
    <row r="32" spans="1:20" s="34" customFormat="1" ht="18.899999999999999" customHeight="1">
      <c r="A32" s="658"/>
      <c r="B32" s="639"/>
      <c r="C32" s="195"/>
      <c r="D32" s="167"/>
      <c r="E32" s="171"/>
      <c r="F32" s="167"/>
      <c r="G32" s="195"/>
      <c r="H32" s="167"/>
      <c r="I32" s="171"/>
      <c r="J32" s="167"/>
      <c r="K32" s="196"/>
      <c r="L32" s="189"/>
      <c r="M32" s="175"/>
      <c r="N32" s="189"/>
      <c r="O32" s="196"/>
      <c r="P32" s="189"/>
      <c r="Q32" s="197"/>
      <c r="S32" s="18"/>
      <c r="T32" s="18"/>
    </row>
    <row r="33" spans="1:20" s="34" customFormat="1" ht="18.899999999999999" customHeight="1" thickBot="1">
      <c r="A33" s="659"/>
      <c r="B33" s="114"/>
      <c r="C33" s="198"/>
      <c r="D33" s="191"/>
      <c r="E33" s="199"/>
      <c r="F33" s="191"/>
      <c r="G33" s="198"/>
      <c r="H33" s="191"/>
      <c r="I33" s="199"/>
      <c r="J33" s="191"/>
      <c r="K33" s="200"/>
      <c r="L33" s="192"/>
      <c r="M33" s="201"/>
      <c r="N33" s="192"/>
      <c r="O33" s="200"/>
      <c r="P33" s="192"/>
      <c r="Q33" s="202"/>
      <c r="S33" s="18"/>
      <c r="T33" s="18"/>
    </row>
    <row r="34" spans="1:20" s="34" customFormat="1">
      <c r="A34" s="115"/>
      <c r="B34" s="67"/>
      <c r="C34" s="167"/>
      <c r="D34" s="167"/>
      <c r="E34" s="167"/>
      <c r="F34" s="167"/>
      <c r="G34" s="167"/>
      <c r="H34" s="167"/>
      <c r="I34" s="167"/>
      <c r="J34" s="167"/>
      <c r="K34" s="189"/>
      <c r="L34" s="189"/>
      <c r="M34" s="189"/>
      <c r="N34" s="189"/>
      <c r="O34" s="189"/>
      <c r="P34" s="189"/>
      <c r="Q34" s="203"/>
      <c r="S34" s="18"/>
      <c r="T34" s="18"/>
    </row>
    <row r="35" spans="1:20" s="34" customFormat="1">
      <c r="A35" s="68"/>
      <c r="B35" s="67"/>
      <c r="C35" s="167"/>
      <c r="D35" s="167"/>
      <c r="E35" s="167"/>
      <c r="F35" s="167"/>
      <c r="G35" s="167"/>
      <c r="H35" s="167"/>
      <c r="I35" s="167"/>
      <c r="J35" s="167"/>
      <c r="K35" s="189"/>
      <c r="L35" s="189"/>
      <c r="M35" s="189"/>
      <c r="N35" s="189"/>
      <c r="O35" s="189"/>
      <c r="P35" s="189"/>
      <c r="Q35" s="197"/>
      <c r="S35" s="18"/>
      <c r="T35" s="18"/>
    </row>
    <row r="36" spans="1:20" s="34" customFormat="1" ht="27.6" thickBot="1">
      <c r="A36" s="70"/>
      <c r="B36" s="371" t="s">
        <v>223</v>
      </c>
      <c r="C36" s="204">
        <f>C12+C16</f>
        <v>443.82349000000011</v>
      </c>
      <c r="D36" s="204">
        <f>D12+D16</f>
        <v>1047.1216799999997</v>
      </c>
      <c r="E36" s="204">
        <f>E12+E16</f>
        <v>3687.590760000001</v>
      </c>
      <c r="F36" s="369"/>
      <c r="G36" s="204">
        <f>G12+G16</f>
        <v>7392.9079900000024</v>
      </c>
      <c r="H36" s="204">
        <f>H12+H16</f>
        <v>12525.315060000003</v>
      </c>
      <c r="I36" s="204">
        <f>I12+I16</f>
        <v>26870.15159999999</v>
      </c>
      <c r="J36" s="369"/>
      <c r="K36" s="204">
        <f>K12+K16</f>
        <v>0</v>
      </c>
      <c r="L36" s="204">
        <f>L12+L16</f>
        <v>0</v>
      </c>
      <c r="M36" s="204">
        <f>M12+M16</f>
        <v>0</v>
      </c>
      <c r="N36" s="370"/>
      <c r="O36" s="204">
        <f>O12+O16</f>
        <v>7836.7314800000022</v>
      </c>
      <c r="P36" s="204">
        <f>P12+P16</f>
        <v>21409.168220000007</v>
      </c>
      <c r="Q36" s="205">
        <f>Q12+Q16</f>
        <v>51966.910579999996</v>
      </c>
      <c r="R36" s="116"/>
      <c r="S36" s="18"/>
      <c r="T36" s="18"/>
    </row>
    <row r="37" spans="1:20" s="34" customFormat="1" ht="15.6" thickTop="1">
      <c r="A37" s="70"/>
      <c r="B37" s="371"/>
      <c r="C37" s="369"/>
      <c r="D37" s="369"/>
      <c r="E37" s="369"/>
      <c r="F37" s="369"/>
      <c r="G37" s="369"/>
      <c r="H37" s="369"/>
      <c r="I37" s="369"/>
      <c r="J37" s="369"/>
      <c r="K37" s="369"/>
      <c r="L37" s="369"/>
      <c r="M37" s="369"/>
      <c r="N37" s="370"/>
      <c r="O37" s="369"/>
      <c r="P37" s="369"/>
      <c r="Q37" s="206"/>
      <c r="R37" s="116"/>
      <c r="S37" s="18"/>
      <c r="T37" s="18"/>
    </row>
    <row r="38" spans="1:20" s="34" customFormat="1" ht="31.5" customHeight="1" thickBot="1">
      <c r="A38" s="70"/>
      <c r="B38" s="371" t="s">
        <v>224</v>
      </c>
      <c r="C38" s="204">
        <f>+C12+C16+C19+C22+C25+C28+C31</f>
        <v>443.82349000000011</v>
      </c>
      <c r="D38" s="204">
        <f>+D12+D16+D19+D22+D25+D28+D31</f>
        <v>1047.1216799999997</v>
      </c>
      <c r="E38" s="204">
        <f>+E12+E16+E19+E22+E25+E28+E31</f>
        <v>3687.590760000001</v>
      </c>
      <c r="F38" s="369"/>
      <c r="G38" s="204">
        <f>+G12+G16+G19+G22+G25+G28+G31</f>
        <v>7392.9079900000024</v>
      </c>
      <c r="H38" s="204">
        <f>+H12+H16+H19+H22+H25+H28+H31</f>
        <v>12525.315060000003</v>
      </c>
      <c r="I38" s="204">
        <f>+I12+I16+I19+I22+I25+I28+I31</f>
        <v>26870.15159999999</v>
      </c>
      <c r="J38" s="369"/>
      <c r="K38" s="204">
        <f>+K12+K16+K19+K22+K25+K28+K31</f>
        <v>0</v>
      </c>
      <c r="L38" s="204">
        <f>+L12+L16+L19+L22+L25+L28+L31</f>
        <v>0</v>
      </c>
      <c r="M38" s="204">
        <f>+M12+M16+M19+M22+M25+M28+M31</f>
        <v>0</v>
      </c>
      <c r="N38" s="370"/>
      <c r="O38" s="204">
        <f>+O12+O16+O19+O22+O25+O28+O31</f>
        <v>7836.7314800000022</v>
      </c>
      <c r="P38" s="204">
        <f>+P12+P16+P19+P22+P25+P28+P31</f>
        <v>21409.168220000007</v>
      </c>
      <c r="Q38" s="205">
        <f>+Q12+Q16+Q19+Q22+Q25+Q28+Q31</f>
        <v>51966.910579999996</v>
      </c>
      <c r="R38" s="116"/>
      <c r="S38" s="18"/>
      <c r="T38" s="18"/>
    </row>
    <row r="39" spans="1:20" s="34" customFormat="1" ht="15.6" thickTop="1">
      <c r="A39" s="117"/>
      <c r="B39" s="372"/>
      <c r="C39" s="373"/>
      <c r="D39" s="373"/>
      <c r="E39" s="373"/>
      <c r="F39" s="373"/>
      <c r="G39" s="373"/>
      <c r="H39" s="373"/>
      <c r="I39" s="373"/>
      <c r="J39" s="373"/>
      <c r="K39" s="373"/>
      <c r="L39" s="373"/>
      <c r="M39" s="373"/>
      <c r="N39" s="373"/>
      <c r="O39" s="373"/>
      <c r="P39" s="373"/>
      <c r="Q39" s="326"/>
      <c r="S39" s="18"/>
      <c r="T39" s="18"/>
    </row>
    <row r="40" spans="1:20" s="34" customFormat="1" ht="31.5" customHeight="1">
      <c r="A40" s="70"/>
      <c r="B40" s="371" t="s">
        <v>169</v>
      </c>
      <c r="C40" s="369">
        <f>C38</f>
        <v>443.82349000000011</v>
      </c>
      <c r="D40" s="369">
        <f>D38+C40</f>
        <v>1490.94517</v>
      </c>
      <c r="E40" s="369">
        <f>E38+D40</f>
        <v>5178.5359300000009</v>
      </c>
      <c r="F40" s="369"/>
      <c r="G40" s="369">
        <f>G38</f>
        <v>7392.9079900000024</v>
      </c>
      <c r="H40" s="369">
        <f>H38+G40</f>
        <v>19918.223050000004</v>
      </c>
      <c r="I40" s="369">
        <f>I38+H40</f>
        <v>46788.374649999998</v>
      </c>
      <c r="J40" s="369"/>
      <c r="K40" s="369">
        <f>K38</f>
        <v>0</v>
      </c>
      <c r="L40" s="369">
        <f>L38+K40</f>
        <v>0</v>
      </c>
      <c r="M40" s="369">
        <f>M38+L40</f>
        <v>0</v>
      </c>
      <c r="N40" s="370"/>
      <c r="O40" s="369">
        <f>C38+G38+K38</f>
        <v>7836.7314800000022</v>
      </c>
      <c r="P40" s="369">
        <f>D38+H38+L38+O40</f>
        <v>21409.168220000007</v>
      </c>
      <c r="Q40" s="207">
        <f>E38+I38+M38+P40</f>
        <v>51966.910579999996</v>
      </c>
      <c r="R40" s="116"/>
      <c r="S40" s="18"/>
      <c r="T40" s="18"/>
    </row>
    <row r="41" spans="1:20" s="34" customFormat="1">
      <c r="A41" s="70"/>
      <c r="B41" s="371"/>
      <c r="C41" s="369"/>
      <c r="D41" s="369"/>
      <c r="E41" s="369"/>
      <c r="F41" s="369"/>
      <c r="G41" s="369"/>
      <c r="H41" s="369"/>
      <c r="I41" s="369"/>
      <c r="J41" s="369"/>
      <c r="K41" s="369"/>
      <c r="L41" s="369"/>
      <c r="M41" s="369"/>
      <c r="N41" s="370"/>
      <c r="O41" s="369"/>
      <c r="P41" s="369"/>
      <c r="Q41" s="207"/>
      <c r="R41" s="118"/>
      <c r="S41" s="18"/>
      <c r="T41" s="18"/>
    </row>
    <row r="42" spans="1:20" s="19" customFormat="1" ht="31.5" customHeight="1">
      <c r="A42" s="70"/>
      <c r="B42" s="374" t="s">
        <v>170</v>
      </c>
      <c r="C42" s="375"/>
      <c r="D42" s="375"/>
      <c r="E42" s="375">
        <f>C38+D38+E38</f>
        <v>5178.5359300000009</v>
      </c>
      <c r="F42" s="375"/>
      <c r="G42" s="375"/>
      <c r="H42" s="375"/>
      <c r="I42" s="375">
        <f>G38+H38+I38</f>
        <v>46788.374649999998</v>
      </c>
      <c r="J42" s="375"/>
      <c r="K42" s="375"/>
      <c r="L42" s="375"/>
      <c r="M42" s="375">
        <f>K38+L38+M38</f>
        <v>0</v>
      </c>
      <c r="N42" s="375"/>
      <c r="O42" s="375"/>
      <c r="P42" s="375"/>
      <c r="Q42" s="327">
        <f>E42+I42+M42</f>
        <v>51966.910579999996</v>
      </c>
      <c r="R42" s="298"/>
      <c r="S42" s="18"/>
      <c r="T42" s="18"/>
    </row>
    <row r="43" spans="1:20" s="34" customFormat="1">
      <c r="A43" s="68"/>
      <c r="B43" s="67"/>
      <c r="C43" s="167"/>
      <c r="D43" s="167"/>
      <c r="E43" s="167"/>
      <c r="F43" s="167"/>
      <c r="G43" s="167"/>
      <c r="H43" s="167"/>
      <c r="I43" s="167"/>
      <c r="J43" s="167"/>
      <c r="K43" s="167"/>
      <c r="L43" s="167"/>
      <c r="M43" s="167"/>
      <c r="N43" s="167"/>
      <c r="O43" s="167"/>
      <c r="P43" s="167"/>
      <c r="Q43" s="208"/>
      <c r="R43" s="18"/>
      <c r="S43" s="18"/>
      <c r="T43" s="18"/>
    </row>
    <row r="44" spans="1:20" s="34" customFormat="1">
      <c r="A44" s="71"/>
      <c r="B44" s="18"/>
      <c r="C44" s="376"/>
      <c r="D44" s="376"/>
      <c r="E44" s="376"/>
      <c r="F44" s="376"/>
      <c r="G44" s="376"/>
      <c r="H44" s="376"/>
      <c r="I44" s="376"/>
      <c r="J44" s="376"/>
      <c r="K44" s="376"/>
      <c r="L44" s="376"/>
      <c r="M44" s="376"/>
      <c r="N44" s="376"/>
      <c r="O44" s="376"/>
      <c r="P44" s="376"/>
      <c r="Q44" s="194"/>
      <c r="R44" s="18"/>
      <c r="S44" s="18"/>
      <c r="T44" s="18"/>
    </row>
    <row r="45" spans="1:20" ht="15.6" thickBot="1">
      <c r="A45" s="79"/>
      <c r="B45" s="80"/>
      <c r="C45" s="209"/>
      <c r="D45" s="209"/>
      <c r="E45" s="209"/>
      <c r="F45" s="209"/>
      <c r="G45" s="209"/>
      <c r="H45" s="209"/>
      <c r="I45" s="209"/>
      <c r="J45" s="209"/>
      <c r="K45" s="209"/>
      <c r="L45" s="209"/>
      <c r="M45" s="209"/>
      <c r="N45" s="209"/>
      <c r="O45" s="209"/>
      <c r="P45" s="209"/>
      <c r="Q45" s="210"/>
    </row>
    <row r="46" spans="1:20" s="34" customFormat="1">
      <c r="A46" s="18"/>
      <c r="B46" s="18"/>
      <c r="C46" s="18"/>
      <c r="D46" s="18"/>
      <c r="E46" s="18"/>
      <c r="F46" s="18"/>
      <c r="G46" s="18"/>
      <c r="H46" s="18"/>
      <c r="I46" s="18"/>
      <c r="J46" s="18"/>
      <c r="K46" s="18"/>
      <c r="L46" s="18"/>
      <c r="M46" s="18"/>
      <c r="N46" s="18"/>
      <c r="O46" s="18"/>
      <c r="P46" s="18"/>
      <c r="Q46" s="18"/>
      <c r="R46" s="18"/>
      <c r="S46" s="18"/>
      <c r="T46" s="18"/>
    </row>
    <row r="47" spans="1:20" s="34" customFormat="1">
      <c r="A47" s="18"/>
      <c r="B47" s="18"/>
      <c r="C47" s="18"/>
      <c r="D47" s="18"/>
      <c r="E47" s="18"/>
      <c r="F47" s="18"/>
      <c r="G47" s="18"/>
      <c r="H47" s="18"/>
      <c r="I47" s="18"/>
      <c r="J47" s="18"/>
      <c r="K47" s="18"/>
      <c r="L47" s="18"/>
      <c r="M47" s="18"/>
      <c r="N47" s="18"/>
      <c r="O47" s="18"/>
      <c r="P47" s="18"/>
      <c r="Q47" s="18"/>
      <c r="R47" s="18"/>
      <c r="S47" s="18"/>
      <c r="T47" s="18"/>
    </row>
    <row r="48" spans="1:20" s="34" customFormat="1" ht="17.25" customHeight="1">
      <c r="A48" s="18"/>
      <c r="B48" s="18"/>
      <c r="C48" s="18"/>
      <c r="D48" s="18"/>
      <c r="E48" s="18"/>
      <c r="F48" s="18"/>
      <c r="G48" s="18"/>
      <c r="H48" s="18"/>
      <c r="I48" s="18"/>
      <c r="J48" s="18"/>
      <c r="K48" s="18"/>
      <c r="L48" s="18"/>
      <c r="M48" s="18"/>
      <c r="N48" s="18"/>
      <c r="O48" s="18"/>
      <c r="P48" s="18"/>
      <c r="Q48" s="18"/>
      <c r="R48" s="18"/>
      <c r="S48" s="18"/>
      <c r="T48" s="18"/>
    </row>
    <row r="49" spans="1:20" s="34" customFormat="1" ht="17.25" customHeight="1">
      <c r="A49" s="18"/>
      <c r="B49" s="18"/>
      <c r="C49" s="18"/>
      <c r="D49" s="18"/>
      <c r="E49" s="18"/>
      <c r="F49" s="18"/>
      <c r="G49" s="18"/>
      <c r="H49" s="18"/>
      <c r="I49" s="18"/>
      <c r="J49" s="18"/>
      <c r="K49" s="18"/>
      <c r="L49" s="18"/>
      <c r="M49" s="18"/>
      <c r="N49" s="18"/>
      <c r="O49" s="18"/>
      <c r="P49" s="18"/>
      <c r="Q49" s="18"/>
      <c r="R49" s="18"/>
      <c r="S49" s="18"/>
      <c r="T49" s="18"/>
    </row>
    <row r="50" spans="1:20" s="34" customFormat="1" ht="17.25" customHeight="1">
      <c r="A50" s="18"/>
      <c r="B50" s="18"/>
      <c r="C50" s="18"/>
      <c r="D50" s="18"/>
      <c r="E50" s="18"/>
      <c r="F50" s="18"/>
      <c r="G50" s="18"/>
      <c r="H50" s="18"/>
      <c r="I50" s="18"/>
      <c r="J50" s="18"/>
      <c r="K50" s="18"/>
      <c r="L50" s="18"/>
      <c r="M50" s="18"/>
      <c r="N50" s="18"/>
      <c r="O50" s="18"/>
      <c r="P50" s="18"/>
      <c r="Q50" s="18"/>
      <c r="R50" s="18"/>
      <c r="S50" s="18"/>
      <c r="T50" s="18"/>
    </row>
    <row r="51" spans="1:20" s="34" customFormat="1" ht="12.75" customHeight="1">
      <c r="A51" s="18"/>
      <c r="B51" s="18"/>
      <c r="C51" s="18"/>
      <c r="D51" s="18"/>
      <c r="E51" s="18"/>
      <c r="F51" s="18"/>
      <c r="G51" s="18"/>
      <c r="H51" s="18"/>
      <c r="I51" s="18"/>
      <c r="J51" s="18"/>
      <c r="K51" s="18"/>
      <c r="L51" s="18"/>
      <c r="M51" s="18"/>
      <c r="N51" s="18"/>
      <c r="O51" s="18"/>
      <c r="P51" s="18"/>
      <c r="Q51" s="18"/>
      <c r="R51" s="18"/>
      <c r="S51" s="18"/>
      <c r="T51" s="18"/>
    </row>
    <row r="52" spans="1:20" s="34" customFormat="1" ht="13.5" customHeight="1">
      <c r="A52" s="18"/>
      <c r="B52" s="18"/>
      <c r="C52" s="18"/>
      <c r="D52" s="18"/>
      <c r="E52" s="18"/>
      <c r="F52" s="18"/>
      <c r="G52" s="646"/>
      <c r="H52" s="646"/>
      <c r="I52" s="646"/>
      <c r="J52" s="18"/>
      <c r="K52" s="18"/>
      <c r="L52" s="18"/>
      <c r="M52" s="18"/>
      <c r="N52" s="18"/>
      <c r="O52" s="646"/>
      <c r="P52" s="646"/>
      <c r="Q52" s="646"/>
      <c r="R52" s="18"/>
      <c r="S52" s="18"/>
      <c r="T52" s="18"/>
    </row>
    <row r="53" spans="1:20" s="34" customFormat="1">
      <c r="A53" s="18"/>
      <c r="B53" s="494" t="s">
        <v>407</v>
      </c>
      <c r="C53" s="18"/>
      <c r="D53" s="18"/>
      <c r="E53" s="18"/>
      <c r="F53" s="18"/>
      <c r="G53" s="637" t="s">
        <v>65</v>
      </c>
      <c r="H53" s="637"/>
      <c r="I53" s="637"/>
      <c r="J53" s="18"/>
      <c r="K53" s="18"/>
      <c r="L53" s="18"/>
      <c r="M53" s="18"/>
      <c r="N53" s="18"/>
      <c r="O53" s="637" t="s">
        <v>408</v>
      </c>
      <c r="P53" s="637"/>
      <c r="Q53" s="637"/>
      <c r="R53" s="18"/>
      <c r="S53" s="18"/>
      <c r="T53" s="18"/>
    </row>
    <row r="54" spans="1:20" s="34" customFormat="1">
      <c r="A54" s="18"/>
      <c r="B54" s="493" t="s">
        <v>409</v>
      </c>
      <c r="C54" s="18"/>
      <c r="D54" s="18"/>
      <c r="E54" s="18"/>
      <c r="F54" s="18"/>
      <c r="G54" s="647" t="s">
        <v>410</v>
      </c>
      <c r="H54" s="647"/>
      <c r="I54" s="647"/>
      <c r="J54" s="18"/>
      <c r="K54" s="18"/>
      <c r="L54" s="18"/>
      <c r="M54" s="18"/>
      <c r="N54" s="18"/>
      <c r="O54" s="647" t="s">
        <v>411</v>
      </c>
      <c r="P54" s="647"/>
      <c r="Q54" s="647"/>
      <c r="R54" s="18"/>
      <c r="S54" s="77"/>
      <c r="T54" s="77"/>
    </row>
  </sheetData>
  <mergeCells count="23">
    <mergeCell ref="O54:Q54"/>
    <mergeCell ref="G54:I54"/>
    <mergeCell ref="O6:Q6"/>
    <mergeCell ref="B28:B29"/>
    <mergeCell ref="B31:B32"/>
    <mergeCell ref="B16:B17"/>
    <mergeCell ref="G8:I8"/>
    <mergeCell ref="A6:M6"/>
    <mergeCell ref="B12:B13"/>
    <mergeCell ref="A12:A33"/>
    <mergeCell ref="A7:A9"/>
    <mergeCell ref="B7:B9"/>
    <mergeCell ref="C7:M7"/>
    <mergeCell ref="C8:E8"/>
    <mergeCell ref="K8:M8"/>
    <mergeCell ref="B25:B26"/>
    <mergeCell ref="G53:I53"/>
    <mergeCell ref="O53:Q53"/>
    <mergeCell ref="B19:B20"/>
    <mergeCell ref="B22:B23"/>
    <mergeCell ref="O7:Q8"/>
    <mergeCell ref="G52:I52"/>
    <mergeCell ref="O52:Q52"/>
  </mergeCells>
  <printOptions horizontalCentered="1"/>
  <pageMargins left="0.39370078740157483" right="0.39370078740157483" top="0.59055118110236227" bottom="0.39370078740157483" header="0.31496062992125984" footer="0.31496062992125984"/>
  <pageSetup scale="55" fitToWidth="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611232"/>
    <pageSetUpPr fitToPage="1"/>
  </sheetPr>
  <dimension ref="A1:T54"/>
  <sheetViews>
    <sheetView showGridLines="0" zoomScaleNormal="100" zoomScaleSheetLayoutView="100" workbookViewId="0">
      <selection activeCell="C8" sqref="C8:E8"/>
    </sheetView>
  </sheetViews>
  <sheetFormatPr baseColWidth="10" defaultColWidth="11.44140625" defaultRowHeight="15"/>
  <cols>
    <col min="1" max="1" width="20.88671875" style="18" customWidth="1"/>
    <col min="2" max="2" width="37.5546875" style="18" customWidth="1"/>
    <col min="3" max="3" width="11.6640625" style="18" customWidth="1"/>
    <col min="4" max="4" width="12.88671875" style="18" customWidth="1"/>
    <col min="5" max="5" width="13" style="18" customWidth="1"/>
    <col min="6" max="6" width="0.88671875" style="18" customWidth="1"/>
    <col min="7" max="8" width="12.33203125" style="18" customWidth="1"/>
    <col min="9" max="9" width="12.6640625" style="18" customWidth="1"/>
    <col min="10" max="10" width="0.88671875" style="18" customWidth="1"/>
    <col min="11" max="11" width="11.88671875" style="18" customWidth="1"/>
    <col min="12" max="13" width="12.6640625" style="18" customWidth="1"/>
    <col min="14" max="14" width="0.88671875" style="18" customWidth="1"/>
    <col min="15" max="15" width="13.5546875" style="18" customWidth="1"/>
    <col min="16" max="16" width="13.33203125" style="18" customWidth="1"/>
    <col min="17" max="17" width="16" style="18" customWidth="1"/>
    <col min="18" max="18" width="1.5546875" style="18" customWidth="1"/>
    <col min="19" max="16384" width="11.44140625" style="18"/>
  </cols>
  <sheetData>
    <row r="1" spans="1:20" s="75" customFormat="1" ht="18.75" customHeight="1">
      <c r="A1" s="56" t="s">
        <v>142</v>
      </c>
      <c r="B1" s="57"/>
      <c r="C1" s="57"/>
      <c r="D1" s="57"/>
      <c r="E1" s="57"/>
      <c r="F1" s="57"/>
      <c r="G1" s="57"/>
      <c r="H1" s="57"/>
      <c r="I1" s="57"/>
      <c r="J1" s="57"/>
      <c r="K1" s="57"/>
      <c r="L1" s="57"/>
      <c r="M1" s="57"/>
      <c r="N1" s="57"/>
      <c r="O1" s="57"/>
      <c r="P1" s="57"/>
      <c r="Q1" s="91"/>
      <c r="R1" s="92"/>
    </row>
    <row r="2" spans="1:20" s="75" customFormat="1" ht="15.9" customHeight="1">
      <c r="A2" s="60" t="s">
        <v>210</v>
      </c>
      <c r="B2" s="61"/>
      <c r="C2" s="61"/>
      <c r="D2" s="61"/>
      <c r="E2" s="61"/>
      <c r="F2" s="61"/>
      <c r="G2" s="61"/>
      <c r="H2" s="61"/>
      <c r="I2" s="61"/>
      <c r="J2" s="61"/>
      <c r="K2" s="61"/>
      <c r="L2" s="61"/>
      <c r="M2" s="61"/>
      <c r="N2" s="61"/>
      <c r="O2" s="61"/>
      <c r="P2" s="61"/>
      <c r="Q2" s="94"/>
      <c r="R2" s="92"/>
    </row>
    <row r="3" spans="1:20" s="75" customFormat="1" ht="15.9" customHeight="1">
      <c r="A3" s="96" t="s">
        <v>211</v>
      </c>
      <c r="B3" s="61"/>
      <c r="C3" s="61"/>
      <c r="D3" s="61"/>
      <c r="E3" s="61"/>
      <c r="F3" s="61"/>
      <c r="G3" s="61"/>
      <c r="H3" s="61"/>
      <c r="I3" s="61"/>
      <c r="J3" s="61"/>
      <c r="K3" s="61"/>
      <c r="L3" s="61"/>
      <c r="M3" s="61"/>
      <c r="N3" s="61"/>
      <c r="O3" s="61"/>
      <c r="P3" s="61"/>
      <c r="Q3" s="94"/>
      <c r="R3" s="92"/>
    </row>
    <row r="4" spans="1:20" s="75" customFormat="1" ht="15.9" customHeight="1">
      <c r="A4" s="96" t="s">
        <v>145</v>
      </c>
      <c r="B4" s="61"/>
      <c r="C4" s="61"/>
      <c r="D4" s="61"/>
      <c r="E4" s="61"/>
      <c r="F4" s="61"/>
      <c r="G4" s="61"/>
      <c r="H4" s="61"/>
      <c r="I4" s="61"/>
      <c r="J4" s="61"/>
      <c r="K4" s="61"/>
      <c r="L4" s="61"/>
      <c r="M4" s="61"/>
      <c r="N4" s="61"/>
      <c r="O4" s="61"/>
      <c r="P4" s="61"/>
      <c r="Q4" s="94"/>
      <c r="R4" s="92"/>
    </row>
    <row r="5" spans="1:20" s="75" customFormat="1" ht="15.9" customHeight="1">
      <c r="A5" s="60" t="s">
        <v>225</v>
      </c>
      <c r="B5" s="61"/>
      <c r="C5" s="61"/>
      <c r="D5" s="61"/>
      <c r="E5" s="61"/>
      <c r="F5" s="61"/>
      <c r="G5" s="61"/>
      <c r="H5" s="61"/>
      <c r="I5" s="61"/>
      <c r="J5" s="61"/>
      <c r="K5" s="61"/>
      <c r="L5" s="61"/>
      <c r="M5" s="61"/>
      <c r="N5" s="61"/>
      <c r="O5" s="61"/>
      <c r="P5" s="61"/>
      <c r="Q5" s="94"/>
      <c r="R5" s="92"/>
    </row>
    <row r="6" spans="1:20" s="75" customFormat="1" ht="21">
      <c r="A6" s="655" t="s">
        <v>12</v>
      </c>
      <c r="B6" s="649"/>
      <c r="C6" s="649"/>
      <c r="D6" s="649"/>
      <c r="E6" s="649"/>
      <c r="F6" s="649"/>
      <c r="G6" s="649"/>
      <c r="H6" s="649"/>
      <c r="I6" s="649"/>
      <c r="J6" s="649"/>
      <c r="K6" s="649"/>
      <c r="L6" s="649"/>
      <c r="M6" s="656"/>
      <c r="N6" s="302"/>
      <c r="O6" s="648" t="s">
        <v>226</v>
      </c>
      <c r="P6" s="649"/>
      <c r="Q6" s="650"/>
      <c r="R6" s="303"/>
    </row>
    <row r="7" spans="1:20" s="75" customFormat="1" ht="12.75" customHeight="1">
      <c r="A7" s="669" t="s">
        <v>178</v>
      </c>
      <c r="B7" s="663" t="s">
        <v>214</v>
      </c>
      <c r="C7" s="665" t="s">
        <v>215</v>
      </c>
      <c r="D7" s="666"/>
      <c r="E7" s="666"/>
      <c r="F7" s="666"/>
      <c r="G7" s="666"/>
      <c r="H7" s="666"/>
      <c r="I7" s="666"/>
      <c r="J7" s="666"/>
      <c r="K7" s="666"/>
      <c r="L7" s="666"/>
      <c r="M7" s="667"/>
      <c r="N7" s="304"/>
      <c r="O7" s="640" t="s">
        <v>227</v>
      </c>
      <c r="P7" s="641"/>
      <c r="Q7" s="642"/>
      <c r="R7" s="97"/>
    </row>
    <row r="8" spans="1:20" s="75" customFormat="1" ht="12.75" customHeight="1">
      <c r="A8" s="661"/>
      <c r="B8" s="663"/>
      <c r="C8" s="668" t="s">
        <v>217</v>
      </c>
      <c r="D8" s="653"/>
      <c r="E8" s="654"/>
      <c r="F8" s="98"/>
      <c r="G8" s="652" t="s">
        <v>218</v>
      </c>
      <c r="H8" s="653"/>
      <c r="I8" s="654"/>
      <c r="J8" s="99"/>
      <c r="K8" s="652" t="s">
        <v>219</v>
      </c>
      <c r="L8" s="653"/>
      <c r="M8" s="654"/>
      <c r="N8" s="362"/>
      <c r="O8" s="643"/>
      <c r="P8" s="644"/>
      <c r="Q8" s="645"/>
      <c r="R8" s="97"/>
    </row>
    <row r="9" spans="1:20" s="75" customFormat="1">
      <c r="A9" s="662"/>
      <c r="B9" s="664"/>
      <c r="C9" s="22" t="s">
        <v>158</v>
      </c>
      <c r="D9" s="22" t="s">
        <v>159</v>
      </c>
      <c r="E9" s="22" t="s">
        <v>160</v>
      </c>
      <c r="F9" s="100"/>
      <c r="G9" s="22" t="s">
        <v>158</v>
      </c>
      <c r="H9" s="22" t="s">
        <v>159</v>
      </c>
      <c r="I9" s="22" t="s">
        <v>160</v>
      </c>
      <c r="J9" s="100"/>
      <c r="K9" s="22" t="s">
        <v>158</v>
      </c>
      <c r="L9" s="22" t="s">
        <v>159</v>
      </c>
      <c r="M9" s="22" t="s">
        <v>160</v>
      </c>
      <c r="N9" s="363"/>
      <c r="O9" s="101" t="s">
        <v>228</v>
      </c>
      <c r="P9" s="101" t="s">
        <v>229</v>
      </c>
      <c r="Q9" s="102" t="s">
        <v>230</v>
      </c>
      <c r="R9" s="103"/>
    </row>
    <row r="10" spans="1:20">
      <c r="A10" s="104"/>
      <c r="B10" s="31"/>
      <c r="C10" s="32"/>
      <c r="D10" s="67"/>
      <c r="E10" s="33"/>
      <c r="F10" s="67"/>
      <c r="G10" s="32"/>
      <c r="H10" s="67"/>
      <c r="I10" s="33"/>
      <c r="J10" s="67"/>
      <c r="K10" s="32"/>
      <c r="L10" s="67"/>
      <c r="M10" s="33"/>
      <c r="N10" s="67"/>
      <c r="O10" s="29"/>
      <c r="P10" s="30"/>
      <c r="Q10" s="105"/>
    </row>
    <row r="11" spans="1:20" s="34" customFormat="1" ht="15" customHeight="1">
      <c r="A11" s="106"/>
      <c r="B11" s="107"/>
      <c r="C11" s="32"/>
      <c r="D11" s="67"/>
      <c r="E11" s="33"/>
      <c r="F11" s="67"/>
      <c r="G11" s="32"/>
      <c r="H11" s="67"/>
      <c r="I11" s="33"/>
      <c r="J11" s="67"/>
      <c r="K11" s="32"/>
      <c r="L11" s="67"/>
      <c r="M11" s="33"/>
      <c r="N11" s="67"/>
      <c r="O11" s="108"/>
      <c r="P11" s="69"/>
      <c r="Q11" s="48"/>
      <c r="S11" s="18"/>
      <c r="T11" s="18"/>
    </row>
    <row r="12" spans="1:20" s="34" customFormat="1" ht="18" customHeight="1">
      <c r="A12" s="657" t="str">
        <f>VLOOKUP('Hoja de trabajo'!$A$2,Hoja1!$B$1:$C$36,2,FALSE)</f>
        <v>U. de Guanajuato</v>
      </c>
      <c r="B12" s="639" t="str">
        <f>'Hoja de trabajo'!C49</f>
        <v>SUBSIDIOS PARA ORGANISMOS DESCENTRALIZADOS ESTATALES       U006</v>
      </c>
      <c r="C12" s="319">
        <v>0</v>
      </c>
      <c r="D12" s="364">
        <v>0</v>
      </c>
      <c r="E12" s="299">
        <v>0</v>
      </c>
      <c r="F12" s="365"/>
      <c r="G12" s="319">
        <v>0</v>
      </c>
      <c r="H12" s="364">
        <v>0</v>
      </c>
      <c r="I12" s="299">
        <v>0</v>
      </c>
      <c r="J12" s="365"/>
      <c r="K12" s="319">
        <v>0</v>
      </c>
      <c r="L12" s="364">
        <v>0</v>
      </c>
      <c r="M12" s="299">
        <v>0</v>
      </c>
      <c r="N12" s="370"/>
      <c r="O12" s="158">
        <f>C12+G12+K12+'Fracción III 1er 2026'!Q12</f>
        <v>51966.910579999996</v>
      </c>
      <c r="P12" s="367">
        <f>O12+D12+H12+L12</f>
        <v>51966.910579999996</v>
      </c>
      <c r="Q12" s="159">
        <f>P12+E12+I12+M12</f>
        <v>51966.910579999996</v>
      </c>
      <c r="R12" s="109"/>
      <c r="S12" s="18"/>
      <c r="T12" s="18"/>
    </row>
    <row r="13" spans="1:20" s="34" customFormat="1" ht="18" customHeight="1">
      <c r="A13" s="658"/>
      <c r="B13" s="639"/>
      <c r="C13" s="300"/>
      <c r="D13" s="368"/>
      <c r="E13" s="301"/>
      <c r="F13" s="369"/>
      <c r="G13" s="300"/>
      <c r="H13" s="368"/>
      <c r="I13" s="301"/>
      <c r="J13" s="369"/>
      <c r="K13" s="300"/>
      <c r="L13" s="368"/>
      <c r="M13" s="301"/>
      <c r="N13" s="370"/>
      <c r="O13" s="158"/>
      <c r="P13" s="370"/>
      <c r="Q13" s="160"/>
      <c r="R13" s="109"/>
      <c r="S13" s="18"/>
      <c r="T13" s="18"/>
    </row>
    <row r="14" spans="1:20" s="34" customFormat="1" ht="5.25" customHeight="1">
      <c r="A14" s="658"/>
      <c r="B14" s="110"/>
      <c r="C14" s="320"/>
      <c r="D14" s="321"/>
      <c r="E14" s="322"/>
      <c r="F14" s="369"/>
      <c r="G14" s="320"/>
      <c r="H14" s="321"/>
      <c r="I14" s="322"/>
      <c r="J14" s="369"/>
      <c r="K14" s="320"/>
      <c r="L14" s="321"/>
      <c r="M14" s="322"/>
      <c r="N14" s="370"/>
      <c r="O14" s="323"/>
      <c r="P14" s="324"/>
      <c r="Q14" s="325"/>
      <c r="S14" s="18"/>
      <c r="T14" s="18"/>
    </row>
    <row r="15" spans="1:20" s="34" customFormat="1" ht="18.899999999999999" customHeight="1">
      <c r="A15" s="658"/>
      <c r="B15" s="110"/>
      <c r="C15" s="300"/>
      <c r="D15" s="368"/>
      <c r="E15" s="301"/>
      <c r="F15" s="369"/>
      <c r="G15" s="300"/>
      <c r="H15" s="368"/>
      <c r="I15" s="301"/>
      <c r="J15" s="369"/>
      <c r="K15" s="300"/>
      <c r="L15" s="368"/>
      <c r="M15" s="301"/>
      <c r="N15" s="370"/>
      <c r="O15" s="158"/>
      <c r="P15" s="370"/>
      <c r="Q15" s="160"/>
      <c r="S15" s="18"/>
      <c r="T15" s="18"/>
    </row>
    <row r="16" spans="1:20" s="34" customFormat="1" ht="18.899999999999999" customHeight="1">
      <c r="A16" s="658"/>
      <c r="B16" s="651" t="str">
        <f>'Hoja de trabajo'!C50</f>
        <v>EXTRAORDINARIO       U006</v>
      </c>
      <c r="C16" s="319">
        <v>0</v>
      </c>
      <c r="D16" s="364">
        <v>0</v>
      </c>
      <c r="E16" s="299">
        <v>0</v>
      </c>
      <c r="F16" s="365"/>
      <c r="G16" s="319">
        <v>0</v>
      </c>
      <c r="H16" s="364">
        <v>0</v>
      </c>
      <c r="I16" s="299">
        <v>0</v>
      </c>
      <c r="J16" s="369"/>
      <c r="K16" s="319">
        <v>0</v>
      </c>
      <c r="L16" s="364">
        <v>0</v>
      </c>
      <c r="M16" s="299">
        <v>0</v>
      </c>
      <c r="N16" s="370"/>
      <c r="O16" s="158">
        <f>'Fracción III 1er 2026'!Q16+C16+G16+K16</f>
        <v>0</v>
      </c>
      <c r="P16" s="370">
        <f>O16+D16+H16+L16</f>
        <v>0</v>
      </c>
      <c r="Q16" s="160">
        <f>P16+E16+I16+M16</f>
        <v>0</v>
      </c>
      <c r="R16" s="109"/>
      <c r="S16" s="18"/>
      <c r="T16" s="18"/>
    </row>
    <row r="17" spans="1:20" s="34" customFormat="1" ht="18.899999999999999" customHeight="1">
      <c r="A17" s="658"/>
      <c r="B17" s="651"/>
      <c r="C17" s="300"/>
      <c r="D17" s="368"/>
      <c r="E17" s="301"/>
      <c r="F17" s="369"/>
      <c r="G17" s="300"/>
      <c r="H17" s="368"/>
      <c r="I17" s="301"/>
      <c r="J17" s="369"/>
      <c r="K17" s="300"/>
      <c r="L17" s="368"/>
      <c r="M17" s="301"/>
      <c r="N17" s="370"/>
      <c r="O17" s="158"/>
      <c r="P17" s="370"/>
      <c r="Q17" s="160"/>
      <c r="S17" s="18"/>
      <c r="T17" s="18"/>
    </row>
    <row r="18" spans="1:20" s="34" customFormat="1" ht="18.899999999999999" customHeight="1">
      <c r="A18" s="658"/>
      <c r="B18" s="111"/>
      <c r="C18" s="300"/>
      <c r="D18" s="368"/>
      <c r="E18" s="301"/>
      <c r="F18" s="369"/>
      <c r="G18" s="300"/>
      <c r="H18" s="368"/>
      <c r="I18" s="301"/>
      <c r="J18" s="369"/>
      <c r="K18" s="300"/>
      <c r="L18" s="368"/>
      <c r="M18" s="301"/>
      <c r="N18" s="370"/>
      <c r="O18" s="158"/>
      <c r="P18" s="370"/>
      <c r="Q18" s="160"/>
      <c r="S18" s="18"/>
      <c r="T18" s="18"/>
    </row>
    <row r="19" spans="1:20" s="34" customFormat="1" ht="18.899999999999999" customHeight="1">
      <c r="A19" s="658"/>
      <c r="B19" s="638" t="str">
        <f>'Hoja de trabajo'!C51</f>
        <v>RENDIMIENTOS FINANCIEROS      U006</v>
      </c>
      <c r="C19" s="319">
        <v>0</v>
      </c>
      <c r="D19" s="364">
        <v>0</v>
      </c>
      <c r="E19" s="299">
        <v>0</v>
      </c>
      <c r="F19" s="365"/>
      <c r="G19" s="319">
        <v>0</v>
      </c>
      <c r="H19" s="364">
        <v>0</v>
      </c>
      <c r="I19" s="299">
        <v>0</v>
      </c>
      <c r="J19" s="369"/>
      <c r="K19" s="319">
        <v>0</v>
      </c>
      <c r="L19" s="364">
        <v>0</v>
      </c>
      <c r="M19" s="299">
        <v>0</v>
      </c>
      <c r="N19" s="370"/>
      <c r="O19" s="158">
        <f>'Fracción III 1er 2026'!Q19+C19+G19+K19</f>
        <v>0</v>
      </c>
      <c r="P19" s="370">
        <f>O19+D19+H19+L19</f>
        <v>0</v>
      </c>
      <c r="Q19" s="160">
        <f>P19+E19+I19+M19</f>
        <v>0</v>
      </c>
      <c r="R19" s="109"/>
      <c r="S19" s="18"/>
      <c r="T19" s="18"/>
    </row>
    <row r="20" spans="1:20" s="34" customFormat="1" ht="18.899999999999999" customHeight="1">
      <c r="A20" s="658"/>
      <c r="B20" s="638"/>
      <c r="C20" s="300"/>
      <c r="D20" s="368"/>
      <c r="E20" s="301"/>
      <c r="F20" s="369"/>
      <c r="G20" s="300"/>
      <c r="H20" s="368"/>
      <c r="I20" s="301"/>
      <c r="J20" s="369"/>
      <c r="K20" s="300"/>
      <c r="L20" s="368"/>
      <c r="M20" s="301"/>
      <c r="N20" s="370"/>
      <c r="O20" s="158"/>
      <c r="P20" s="370"/>
      <c r="Q20" s="160"/>
      <c r="S20" s="18"/>
      <c r="T20" s="18"/>
    </row>
    <row r="21" spans="1:20" s="34" customFormat="1" ht="18.899999999999999" customHeight="1">
      <c r="A21" s="658"/>
      <c r="B21" s="112"/>
      <c r="C21" s="300"/>
      <c r="D21" s="368"/>
      <c r="E21" s="301"/>
      <c r="F21" s="369"/>
      <c r="G21" s="300"/>
      <c r="H21" s="368"/>
      <c r="I21" s="301"/>
      <c r="J21" s="369"/>
      <c r="K21" s="300"/>
      <c r="L21" s="368"/>
      <c r="M21" s="301"/>
      <c r="N21" s="370"/>
      <c r="O21" s="158"/>
      <c r="P21" s="370"/>
      <c r="Q21" s="160"/>
      <c r="S21" s="18"/>
      <c r="T21" s="18"/>
    </row>
    <row r="22" spans="1:20" s="34" customFormat="1" ht="18.899999999999999" customHeight="1">
      <c r="A22" s="658"/>
      <c r="B22" s="639"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70"/>
      <c r="O22" s="158">
        <f>'Fracción III 1er 2026'!Q22+C22+G22+K22</f>
        <v>0</v>
      </c>
      <c r="P22" s="370">
        <f>O22+D22+H22+L22</f>
        <v>0</v>
      </c>
      <c r="Q22" s="160">
        <f>P22+E22+I22+M22</f>
        <v>0</v>
      </c>
      <c r="R22" s="109"/>
      <c r="S22" s="18"/>
      <c r="T22" s="18"/>
    </row>
    <row r="23" spans="1:20" s="34" customFormat="1" ht="18.899999999999999" customHeight="1">
      <c r="A23" s="658"/>
      <c r="B23" s="639"/>
      <c r="C23" s="300"/>
      <c r="D23" s="368"/>
      <c r="E23" s="301"/>
      <c r="F23" s="369"/>
      <c r="G23" s="300"/>
      <c r="H23" s="368"/>
      <c r="I23" s="301"/>
      <c r="J23" s="369"/>
      <c r="K23" s="300"/>
      <c r="L23" s="368"/>
      <c r="M23" s="301"/>
      <c r="N23" s="370"/>
      <c r="O23" s="158"/>
      <c r="P23" s="370"/>
      <c r="Q23" s="160"/>
      <c r="S23" s="18"/>
      <c r="T23" s="18"/>
    </row>
    <row r="24" spans="1:20" s="34" customFormat="1" ht="18.899999999999999" customHeight="1">
      <c r="A24" s="658"/>
      <c r="B24" s="112"/>
      <c r="C24" s="300"/>
      <c r="D24" s="368"/>
      <c r="E24" s="301"/>
      <c r="F24" s="369"/>
      <c r="G24" s="300"/>
      <c r="H24" s="368"/>
      <c r="I24" s="301"/>
      <c r="J24" s="369"/>
      <c r="K24" s="300"/>
      <c r="L24" s="368"/>
      <c r="M24" s="301"/>
      <c r="N24" s="370"/>
      <c r="O24" s="158"/>
      <c r="P24" s="370"/>
      <c r="Q24" s="160"/>
      <c r="S24" s="18"/>
      <c r="T24" s="18"/>
    </row>
    <row r="25" spans="1:20" s="34" customFormat="1" ht="18.899999999999999" customHeight="1">
      <c r="A25" s="658"/>
      <c r="B25" s="638" t="str">
        <f>'Hoja de trabajo'!C53</f>
        <v>AAA</v>
      </c>
      <c r="C25" s="319">
        <v>0</v>
      </c>
      <c r="D25" s="364">
        <v>0</v>
      </c>
      <c r="E25" s="299">
        <v>0</v>
      </c>
      <c r="F25" s="365"/>
      <c r="G25" s="319">
        <v>0</v>
      </c>
      <c r="H25" s="364">
        <v>0</v>
      </c>
      <c r="I25" s="299">
        <v>0</v>
      </c>
      <c r="J25" s="369"/>
      <c r="K25" s="319">
        <v>0</v>
      </c>
      <c r="L25" s="364">
        <v>0</v>
      </c>
      <c r="M25" s="299">
        <v>0</v>
      </c>
      <c r="N25" s="370"/>
      <c r="O25" s="158">
        <f>'Fracción III 1er 2026'!Q25+C25+G25+K25</f>
        <v>0</v>
      </c>
      <c r="P25" s="370">
        <f>O25+D25+H25+L25</f>
        <v>0</v>
      </c>
      <c r="Q25" s="160">
        <f>P25+E25+I25+M25</f>
        <v>0</v>
      </c>
      <c r="R25" s="109"/>
      <c r="S25" s="18"/>
      <c r="T25" s="18"/>
    </row>
    <row r="26" spans="1:20" s="34" customFormat="1" ht="18.899999999999999" customHeight="1">
      <c r="A26" s="658"/>
      <c r="B26" s="638"/>
      <c r="C26" s="300"/>
      <c r="D26" s="368"/>
      <c r="E26" s="301"/>
      <c r="F26" s="369"/>
      <c r="G26" s="300"/>
      <c r="H26" s="368"/>
      <c r="I26" s="301"/>
      <c r="J26" s="369"/>
      <c r="K26" s="300"/>
      <c r="L26" s="368"/>
      <c r="M26" s="301"/>
      <c r="N26" s="370"/>
      <c r="O26" s="158"/>
      <c r="P26" s="370"/>
      <c r="Q26" s="160"/>
      <c r="S26" s="18"/>
      <c r="T26" s="18"/>
    </row>
    <row r="27" spans="1:20" s="34" customFormat="1" ht="18.899999999999999" customHeight="1">
      <c r="A27" s="658"/>
      <c r="B27" s="112"/>
      <c r="C27" s="300"/>
      <c r="D27" s="368"/>
      <c r="E27" s="301"/>
      <c r="F27" s="369"/>
      <c r="G27" s="300"/>
      <c r="H27" s="368"/>
      <c r="I27" s="301"/>
      <c r="J27" s="369"/>
      <c r="K27" s="300"/>
      <c r="L27" s="368"/>
      <c r="M27" s="301"/>
      <c r="N27" s="370"/>
      <c r="O27" s="158"/>
      <c r="P27" s="370"/>
      <c r="Q27" s="160"/>
      <c r="S27" s="18"/>
      <c r="T27" s="18"/>
    </row>
    <row r="28" spans="1:20" s="34" customFormat="1" ht="18.899999999999999" customHeight="1">
      <c r="A28" s="658"/>
      <c r="B28" s="639" t="str">
        <f>'Hoja de trabajo'!C54</f>
        <v>BBB</v>
      </c>
      <c r="C28" s="319">
        <v>0</v>
      </c>
      <c r="D28" s="364">
        <v>0</v>
      </c>
      <c r="E28" s="299">
        <v>0</v>
      </c>
      <c r="F28" s="365"/>
      <c r="G28" s="319">
        <v>0</v>
      </c>
      <c r="H28" s="364">
        <v>0</v>
      </c>
      <c r="I28" s="299">
        <v>0</v>
      </c>
      <c r="J28" s="369"/>
      <c r="K28" s="319">
        <v>0</v>
      </c>
      <c r="L28" s="364">
        <v>0</v>
      </c>
      <c r="M28" s="299">
        <v>0</v>
      </c>
      <c r="N28" s="370"/>
      <c r="O28" s="158">
        <f>'Fracción III 1er 2026'!Q28+C28+G28+K28</f>
        <v>0</v>
      </c>
      <c r="P28" s="370">
        <f>O28+D28+H28+L28</f>
        <v>0</v>
      </c>
      <c r="Q28" s="160">
        <f>P28+E28+I28+M28</f>
        <v>0</v>
      </c>
      <c r="R28" s="109"/>
      <c r="S28" s="18"/>
      <c r="T28" s="18"/>
    </row>
    <row r="29" spans="1:20" s="34" customFormat="1" ht="18.899999999999999" customHeight="1">
      <c r="A29" s="658"/>
      <c r="B29" s="639"/>
      <c r="C29" s="300"/>
      <c r="D29" s="368"/>
      <c r="E29" s="301"/>
      <c r="F29" s="369"/>
      <c r="G29" s="300"/>
      <c r="H29" s="368"/>
      <c r="I29" s="301"/>
      <c r="J29" s="369"/>
      <c r="K29" s="300"/>
      <c r="L29" s="368"/>
      <c r="M29" s="301"/>
      <c r="N29" s="370"/>
      <c r="O29" s="158"/>
      <c r="P29" s="370"/>
      <c r="Q29" s="160"/>
      <c r="S29" s="18"/>
      <c r="T29" s="18"/>
    </row>
    <row r="30" spans="1:20" s="34" customFormat="1" ht="18.899999999999999" customHeight="1">
      <c r="A30" s="658"/>
      <c r="B30" s="113"/>
      <c r="C30" s="300"/>
      <c r="D30" s="368"/>
      <c r="E30" s="301"/>
      <c r="F30" s="369"/>
      <c r="G30" s="300"/>
      <c r="H30" s="368"/>
      <c r="I30" s="301"/>
      <c r="J30" s="369"/>
      <c r="K30" s="300"/>
      <c r="L30" s="368"/>
      <c r="M30" s="301"/>
      <c r="N30" s="370"/>
      <c r="O30" s="158"/>
      <c r="P30" s="370"/>
      <c r="Q30" s="160"/>
      <c r="S30" s="18"/>
      <c r="T30" s="18"/>
    </row>
    <row r="31" spans="1:20" s="34" customFormat="1" ht="18.899999999999999" customHeight="1">
      <c r="A31" s="658"/>
      <c r="B31" s="639" t="str">
        <f>'Hoja de trabajo'!C55</f>
        <v>CCC</v>
      </c>
      <c r="C31" s="319">
        <v>0</v>
      </c>
      <c r="D31" s="364">
        <v>0</v>
      </c>
      <c r="E31" s="299">
        <v>0</v>
      </c>
      <c r="F31" s="365"/>
      <c r="G31" s="319">
        <v>0</v>
      </c>
      <c r="H31" s="364">
        <v>0</v>
      </c>
      <c r="I31" s="299">
        <v>0</v>
      </c>
      <c r="J31" s="369"/>
      <c r="K31" s="319">
        <v>0</v>
      </c>
      <c r="L31" s="364">
        <v>0</v>
      </c>
      <c r="M31" s="299">
        <v>0</v>
      </c>
      <c r="N31" s="370"/>
      <c r="O31" s="158">
        <f>'Fracción III 1er 2026'!Q31+C31+G31+K31</f>
        <v>0</v>
      </c>
      <c r="P31" s="370">
        <f>O31+D31+H31+L31</f>
        <v>0</v>
      </c>
      <c r="Q31" s="160">
        <f>P31+E31+I31+M31</f>
        <v>0</v>
      </c>
      <c r="R31" s="109"/>
      <c r="S31" s="18"/>
      <c r="T31" s="18"/>
    </row>
    <row r="32" spans="1:20" s="34" customFormat="1" ht="18.899999999999999" customHeight="1">
      <c r="A32" s="658"/>
      <c r="B32" s="639"/>
      <c r="C32" s="195"/>
      <c r="D32" s="167"/>
      <c r="E32" s="171"/>
      <c r="F32" s="167"/>
      <c r="G32" s="195"/>
      <c r="H32" s="167"/>
      <c r="I32" s="171"/>
      <c r="J32" s="167"/>
      <c r="K32" s="196"/>
      <c r="L32" s="189"/>
      <c r="M32" s="175"/>
      <c r="N32" s="189"/>
      <c r="O32" s="196"/>
      <c r="P32" s="189"/>
      <c r="Q32" s="197"/>
      <c r="S32" s="18"/>
      <c r="T32" s="18"/>
    </row>
    <row r="33" spans="1:20" s="34" customFormat="1" ht="18.899999999999999" customHeight="1" thickBot="1">
      <c r="A33" s="659"/>
      <c r="B33" s="114"/>
      <c r="C33" s="198"/>
      <c r="D33" s="191"/>
      <c r="E33" s="199"/>
      <c r="F33" s="191"/>
      <c r="G33" s="198"/>
      <c r="H33" s="191"/>
      <c r="I33" s="199"/>
      <c r="J33" s="191"/>
      <c r="K33" s="200"/>
      <c r="L33" s="192"/>
      <c r="M33" s="201"/>
      <c r="N33" s="192"/>
      <c r="O33" s="200"/>
      <c r="P33" s="192"/>
      <c r="Q33" s="202"/>
      <c r="S33" s="18"/>
      <c r="T33" s="18"/>
    </row>
    <row r="34" spans="1:20" s="34" customFormat="1">
      <c r="A34" s="115"/>
      <c r="B34" s="67"/>
      <c r="C34" s="167"/>
      <c r="D34" s="167"/>
      <c r="E34" s="167"/>
      <c r="F34" s="167"/>
      <c r="G34" s="167"/>
      <c r="H34" s="167"/>
      <c r="I34" s="167"/>
      <c r="J34" s="167"/>
      <c r="K34" s="189"/>
      <c r="L34" s="189"/>
      <c r="M34" s="189"/>
      <c r="N34" s="189"/>
      <c r="O34" s="189"/>
      <c r="P34" s="189"/>
      <c r="Q34" s="203"/>
      <c r="S34" s="18"/>
      <c r="T34" s="18"/>
    </row>
    <row r="35" spans="1:20" s="34" customFormat="1">
      <c r="A35" s="68"/>
      <c r="B35" s="67"/>
      <c r="C35" s="167"/>
      <c r="D35" s="167"/>
      <c r="E35" s="167"/>
      <c r="F35" s="167"/>
      <c r="G35" s="167"/>
      <c r="H35" s="167"/>
      <c r="I35" s="167"/>
      <c r="J35" s="167"/>
      <c r="K35" s="189"/>
      <c r="L35" s="189"/>
      <c r="M35" s="189"/>
      <c r="N35" s="189"/>
      <c r="O35" s="189"/>
      <c r="P35" s="189"/>
      <c r="Q35" s="197"/>
      <c r="S35" s="18"/>
      <c r="T35" s="18"/>
    </row>
    <row r="36" spans="1:20" s="34" customFormat="1" ht="27.6" thickBot="1">
      <c r="A36" s="70"/>
      <c r="B36" s="371" t="s">
        <v>223</v>
      </c>
      <c r="C36" s="204">
        <f>C12+C16</f>
        <v>0</v>
      </c>
      <c r="D36" s="204">
        <f>D12+D16</f>
        <v>0</v>
      </c>
      <c r="E36" s="204">
        <f>E12+E16</f>
        <v>0</v>
      </c>
      <c r="F36" s="369"/>
      <c r="G36" s="204">
        <f>G12+G16</f>
        <v>0</v>
      </c>
      <c r="H36" s="204">
        <f>H12+H16</f>
        <v>0</v>
      </c>
      <c r="I36" s="204">
        <f>I12+I16</f>
        <v>0</v>
      </c>
      <c r="J36" s="369"/>
      <c r="K36" s="204">
        <f>K12+K16</f>
        <v>0</v>
      </c>
      <c r="L36" s="204">
        <f>L12+L16</f>
        <v>0</v>
      </c>
      <c r="M36" s="204">
        <f>M12+M16</f>
        <v>0</v>
      </c>
      <c r="N36" s="370"/>
      <c r="O36" s="204">
        <f>O12+O16</f>
        <v>51966.910579999996</v>
      </c>
      <c r="P36" s="204">
        <f>P12+P16</f>
        <v>51966.910579999996</v>
      </c>
      <c r="Q36" s="205">
        <f>Q12+Q16</f>
        <v>51966.910579999996</v>
      </c>
      <c r="R36" s="116"/>
      <c r="S36" s="18"/>
      <c r="T36" s="18"/>
    </row>
    <row r="37" spans="1:20" s="34" customFormat="1" ht="15.6" thickTop="1">
      <c r="A37" s="70"/>
      <c r="B37" s="371"/>
      <c r="C37" s="369"/>
      <c r="D37" s="369"/>
      <c r="E37" s="369"/>
      <c r="F37" s="369"/>
      <c r="G37" s="369"/>
      <c r="H37" s="369"/>
      <c r="I37" s="369"/>
      <c r="J37" s="369"/>
      <c r="K37" s="369"/>
      <c r="L37" s="369"/>
      <c r="M37" s="369"/>
      <c r="N37" s="370"/>
      <c r="O37" s="369"/>
      <c r="P37" s="369"/>
      <c r="Q37" s="206"/>
      <c r="R37" s="116"/>
      <c r="S37" s="18"/>
      <c r="T37" s="18"/>
    </row>
    <row r="38" spans="1:20" s="34" customFormat="1" ht="31.5" customHeight="1" thickBot="1">
      <c r="A38" s="70"/>
      <c r="B38" s="371" t="s">
        <v>224</v>
      </c>
      <c r="C38" s="204">
        <f>+C12+C16+C19+C22+C25+C28+C31</f>
        <v>0</v>
      </c>
      <c r="D38" s="204">
        <f>+D12+D16+D19+D22+D25+D28+D31</f>
        <v>0</v>
      </c>
      <c r="E38" s="204">
        <f>+E12+E16+E19+E22+E25+E28+E31</f>
        <v>0</v>
      </c>
      <c r="F38" s="369"/>
      <c r="G38" s="204">
        <f>+G12+G16+G19+G22+G25+G28+G31</f>
        <v>0</v>
      </c>
      <c r="H38" s="204">
        <f>+H12+H16+H19+H22+H25+H28+H31</f>
        <v>0</v>
      </c>
      <c r="I38" s="204">
        <f>+I12+I16+I19+I22+I25+I28+I31</f>
        <v>0</v>
      </c>
      <c r="J38" s="369"/>
      <c r="K38" s="204">
        <f>+K12+K16+K19+K22+K25+K28+K31</f>
        <v>0</v>
      </c>
      <c r="L38" s="204">
        <f>+L12+L16+L19+L22+L25+L28+L31</f>
        <v>0</v>
      </c>
      <c r="M38" s="204">
        <f>+M12+M16+M19+M22+M25+M28+M31</f>
        <v>0</v>
      </c>
      <c r="N38" s="370"/>
      <c r="O38" s="204">
        <f>+O12+O16+O19+O22+O25+O28+O31</f>
        <v>51966.910579999996</v>
      </c>
      <c r="P38" s="204">
        <f>+P12+P16+P19+P22+P25+P28+P31</f>
        <v>51966.910579999996</v>
      </c>
      <c r="Q38" s="205">
        <f>+Q12+Q16+Q19+Q22+Q25+Q28+Q31</f>
        <v>51966.910579999996</v>
      </c>
      <c r="R38" s="116"/>
      <c r="S38" s="18"/>
      <c r="T38" s="18"/>
    </row>
    <row r="39" spans="1:20" s="34" customFormat="1" ht="15.6" thickTop="1">
      <c r="A39" s="117"/>
      <c r="B39" s="372"/>
      <c r="C39" s="373"/>
      <c r="D39" s="373"/>
      <c r="E39" s="373"/>
      <c r="F39" s="373"/>
      <c r="G39" s="373"/>
      <c r="H39" s="373"/>
      <c r="I39" s="373"/>
      <c r="J39" s="373"/>
      <c r="K39" s="373"/>
      <c r="L39" s="373"/>
      <c r="M39" s="373"/>
      <c r="N39" s="373"/>
      <c r="O39" s="373"/>
      <c r="P39" s="373"/>
      <c r="Q39" s="326"/>
      <c r="S39" s="18"/>
      <c r="T39" s="18"/>
    </row>
    <row r="40" spans="1:20" s="34" customFormat="1" ht="31.5" customHeight="1">
      <c r="A40" s="70"/>
      <c r="B40" s="371" t="s">
        <v>169</v>
      </c>
      <c r="C40" s="369">
        <f>C38</f>
        <v>0</v>
      </c>
      <c r="D40" s="369">
        <f>D38+C40</f>
        <v>0</v>
      </c>
      <c r="E40" s="369">
        <f>E38+D40</f>
        <v>0</v>
      </c>
      <c r="F40" s="369"/>
      <c r="G40" s="369">
        <f>G38</f>
        <v>0</v>
      </c>
      <c r="H40" s="369">
        <f>H38+G40</f>
        <v>0</v>
      </c>
      <c r="I40" s="369">
        <f>I38+H40</f>
        <v>0</v>
      </c>
      <c r="J40" s="369"/>
      <c r="K40" s="369">
        <f>K38</f>
        <v>0</v>
      </c>
      <c r="L40" s="369">
        <f>L38+K40</f>
        <v>0</v>
      </c>
      <c r="M40" s="369">
        <f>M38+L40</f>
        <v>0</v>
      </c>
      <c r="N40" s="370"/>
      <c r="O40" s="369">
        <f>C38+G38+K38</f>
        <v>0</v>
      </c>
      <c r="P40" s="369">
        <f>D38+H38+L38+O40</f>
        <v>0</v>
      </c>
      <c r="Q40" s="207">
        <f>E38+I38+M38+P40</f>
        <v>0</v>
      </c>
      <c r="R40" s="116"/>
      <c r="S40" s="18"/>
      <c r="T40" s="18"/>
    </row>
    <row r="41" spans="1:20" s="34" customFormat="1">
      <c r="A41" s="70"/>
      <c r="B41" s="371"/>
      <c r="C41" s="369"/>
      <c r="D41" s="369"/>
      <c r="E41" s="369"/>
      <c r="F41" s="369"/>
      <c r="G41" s="369"/>
      <c r="H41" s="369"/>
      <c r="I41" s="369"/>
      <c r="J41" s="369"/>
      <c r="K41" s="369"/>
      <c r="L41" s="369"/>
      <c r="M41" s="369"/>
      <c r="N41" s="370"/>
      <c r="O41" s="369"/>
      <c r="P41" s="369"/>
      <c r="Q41" s="207"/>
      <c r="R41" s="118"/>
      <c r="S41" s="18"/>
      <c r="T41" s="18"/>
    </row>
    <row r="42" spans="1:20" s="19" customFormat="1" ht="31.5" customHeight="1">
      <c r="A42" s="70"/>
      <c r="B42" s="374" t="s">
        <v>170</v>
      </c>
      <c r="C42" s="375"/>
      <c r="D42" s="375"/>
      <c r="E42" s="375">
        <f>C38+D38+E38</f>
        <v>0</v>
      </c>
      <c r="F42" s="375"/>
      <c r="G42" s="375"/>
      <c r="H42" s="375"/>
      <c r="I42" s="375">
        <f>G38+H38+I38</f>
        <v>0</v>
      </c>
      <c r="J42" s="375"/>
      <c r="K42" s="375"/>
      <c r="L42" s="375"/>
      <c r="M42" s="375">
        <f>K38+L38+M38</f>
        <v>0</v>
      </c>
      <c r="N42" s="375"/>
      <c r="O42" s="375"/>
      <c r="P42" s="375"/>
      <c r="Q42" s="327">
        <f>E42+I42+M42</f>
        <v>0</v>
      </c>
      <c r="R42" s="298"/>
      <c r="S42" s="18"/>
      <c r="T42" s="18"/>
    </row>
    <row r="43" spans="1:20" s="34" customFormat="1">
      <c r="A43" s="68"/>
      <c r="B43" s="67"/>
      <c r="C43" s="167"/>
      <c r="D43" s="167"/>
      <c r="E43" s="167"/>
      <c r="F43" s="167"/>
      <c r="G43" s="167"/>
      <c r="H43" s="167"/>
      <c r="I43" s="167"/>
      <c r="J43" s="167"/>
      <c r="K43" s="167"/>
      <c r="L43" s="167"/>
      <c r="M43" s="167"/>
      <c r="N43" s="167"/>
      <c r="O43" s="167"/>
      <c r="P43" s="167"/>
      <c r="Q43" s="208"/>
      <c r="R43" s="18"/>
      <c r="S43" s="18"/>
      <c r="T43" s="18"/>
    </row>
    <row r="44" spans="1:20" s="34" customFormat="1">
      <c r="A44" s="71"/>
      <c r="B44" s="18"/>
      <c r="C44" s="376"/>
      <c r="D44" s="376"/>
      <c r="E44" s="376"/>
      <c r="F44" s="376"/>
      <c r="G44" s="376"/>
      <c r="H44" s="376"/>
      <c r="I44" s="376"/>
      <c r="J44" s="376"/>
      <c r="K44" s="376"/>
      <c r="L44" s="376"/>
      <c r="M44" s="376"/>
      <c r="N44" s="376"/>
      <c r="O44" s="376"/>
      <c r="P44" s="376"/>
      <c r="Q44" s="194"/>
      <c r="R44" s="18"/>
      <c r="S44" s="18"/>
      <c r="T44" s="18"/>
    </row>
    <row r="45" spans="1:20" ht="15.6" thickBot="1">
      <c r="A45" s="79"/>
      <c r="B45" s="80"/>
      <c r="C45" s="209"/>
      <c r="D45" s="209"/>
      <c r="E45" s="209"/>
      <c r="F45" s="209"/>
      <c r="G45" s="209"/>
      <c r="H45" s="209"/>
      <c r="I45" s="209"/>
      <c r="J45" s="209"/>
      <c r="K45" s="209"/>
      <c r="L45" s="209"/>
      <c r="M45" s="209"/>
      <c r="N45" s="209"/>
      <c r="O45" s="209"/>
      <c r="P45" s="209"/>
      <c r="Q45" s="210"/>
    </row>
    <row r="46" spans="1:20" s="34" customFormat="1">
      <c r="A46" s="18"/>
      <c r="B46" s="18"/>
      <c r="C46" s="18"/>
      <c r="D46" s="18"/>
      <c r="E46" s="18"/>
      <c r="F46" s="18"/>
      <c r="G46" s="18"/>
      <c r="H46" s="18"/>
      <c r="I46" s="18"/>
      <c r="J46" s="18"/>
      <c r="K46" s="18"/>
      <c r="L46" s="18"/>
      <c r="M46" s="18"/>
      <c r="N46" s="18"/>
      <c r="O46" s="18"/>
      <c r="P46" s="18"/>
      <c r="Q46" s="18"/>
      <c r="R46" s="18"/>
      <c r="S46" s="18"/>
      <c r="T46" s="18"/>
    </row>
    <row r="47" spans="1:20" s="34" customFormat="1" ht="17.25" customHeight="1">
      <c r="A47" s="18"/>
      <c r="B47" s="18"/>
      <c r="C47" s="18"/>
      <c r="D47" s="18"/>
      <c r="E47" s="18"/>
      <c r="F47" s="18"/>
      <c r="G47" s="18"/>
      <c r="H47" s="18"/>
      <c r="I47" s="18"/>
      <c r="J47" s="18"/>
      <c r="K47" s="18"/>
      <c r="L47" s="18"/>
      <c r="M47" s="18"/>
      <c r="N47" s="18"/>
      <c r="O47" s="18"/>
      <c r="P47" s="18"/>
      <c r="Q47" s="18"/>
      <c r="R47" s="18"/>
      <c r="S47" s="18"/>
      <c r="T47" s="18"/>
    </row>
    <row r="48" spans="1:20" s="34" customFormat="1" ht="17.25" customHeight="1">
      <c r="A48" s="18"/>
      <c r="B48" s="18"/>
      <c r="C48" s="18"/>
      <c r="D48" s="18"/>
      <c r="E48" s="18"/>
      <c r="F48" s="18"/>
      <c r="G48" s="18"/>
      <c r="H48" s="18"/>
      <c r="I48" s="18"/>
      <c r="J48" s="18"/>
      <c r="K48" s="18"/>
      <c r="L48" s="18"/>
      <c r="M48" s="18"/>
      <c r="N48" s="18"/>
      <c r="O48" s="18"/>
      <c r="P48" s="18"/>
      <c r="Q48" s="18"/>
      <c r="R48" s="18"/>
      <c r="S48" s="18"/>
      <c r="T48" s="18"/>
    </row>
    <row r="49" spans="1:20" s="34" customFormat="1" ht="17.25" customHeight="1">
      <c r="A49" s="18"/>
      <c r="B49" s="18"/>
      <c r="C49" s="18"/>
      <c r="D49" s="18"/>
      <c r="E49" s="18"/>
      <c r="F49" s="18"/>
      <c r="G49" s="18"/>
      <c r="H49" s="18"/>
      <c r="I49" s="18"/>
      <c r="J49" s="18"/>
      <c r="K49" s="18"/>
      <c r="L49" s="18"/>
      <c r="M49" s="18"/>
      <c r="N49" s="18"/>
      <c r="O49" s="18"/>
      <c r="P49" s="18"/>
      <c r="Q49" s="18"/>
      <c r="R49" s="18"/>
      <c r="S49" s="18"/>
      <c r="T49" s="18"/>
    </row>
    <row r="50" spans="1:20" s="34" customFormat="1" ht="17.25" customHeight="1">
      <c r="A50" s="18"/>
      <c r="B50" s="18"/>
      <c r="C50" s="18"/>
      <c r="D50" s="18"/>
      <c r="E50" s="18"/>
      <c r="F50" s="18"/>
      <c r="G50" s="18"/>
      <c r="H50" s="18"/>
      <c r="I50" s="18"/>
      <c r="J50" s="18"/>
      <c r="K50" s="18"/>
      <c r="L50" s="18"/>
      <c r="M50" s="18"/>
      <c r="N50" s="18"/>
      <c r="O50" s="18"/>
      <c r="P50" s="18"/>
      <c r="Q50" s="18"/>
      <c r="R50" s="18"/>
      <c r="S50" s="18"/>
      <c r="T50" s="18"/>
    </row>
    <row r="51" spans="1:20" s="34" customFormat="1" ht="12.75" customHeight="1">
      <c r="A51" s="18"/>
      <c r="B51" s="18"/>
      <c r="C51" s="18"/>
      <c r="D51" s="18"/>
      <c r="E51" s="18"/>
      <c r="F51" s="18"/>
      <c r="G51" s="18"/>
      <c r="H51" s="18"/>
      <c r="I51" s="18"/>
      <c r="J51" s="18"/>
      <c r="K51" s="18"/>
      <c r="L51" s="18"/>
      <c r="M51" s="18"/>
      <c r="N51" s="18"/>
      <c r="O51" s="18"/>
      <c r="P51" s="18"/>
      <c r="Q51" s="18"/>
      <c r="R51" s="18"/>
      <c r="S51" s="18"/>
      <c r="T51" s="18"/>
    </row>
    <row r="52" spans="1:20" s="34" customFormat="1" ht="13.5" customHeight="1">
      <c r="A52" s="18"/>
      <c r="B52" s="18"/>
      <c r="C52" s="18"/>
      <c r="D52" s="18"/>
      <c r="E52" s="18"/>
      <c r="F52" s="18"/>
      <c r="G52" s="646"/>
      <c r="H52" s="646"/>
      <c r="I52" s="646"/>
      <c r="J52" s="18"/>
      <c r="K52" s="18"/>
      <c r="L52" s="18"/>
      <c r="M52" s="18"/>
      <c r="N52" s="18"/>
      <c r="O52" s="646"/>
      <c r="P52" s="646"/>
      <c r="Q52" s="646"/>
      <c r="R52" s="18"/>
      <c r="S52" s="18"/>
      <c r="T52" s="18"/>
    </row>
    <row r="53" spans="1:20" s="34" customFormat="1">
      <c r="A53" s="18"/>
      <c r="B53" s="120" t="s">
        <v>171</v>
      </c>
      <c r="C53" s="18"/>
      <c r="D53" s="18"/>
      <c r="E53" s="18"/>
      <c r="F53" s="18"/>
      <c r="G53" s="637" t="s">
        <v>65</v>
      </c>
      <c r="H53" s="637"/>
      <c r="I53" s="637"/>
      <c r="J53" s="18"/>
      <c r="K53" s="18"/>
      <c r="L53" s="18"/>
      <c r="M53" s="18"/>
      <c r="N53" s="18"/>
      <c r="O53" s="637" t="s">
        <v>66</v>
      </c>
      <c r="P53" s="637"/>
      <c r="Q53" s="637"/>
      <c r="R53" s="18"/>
      <c r="S53" s="18"/>
      <c r="T53" s="18"/>
    </row>
    <row r="54" spans="1:20" s="34" customFormat="1">
      <c r="A54" s="18"/>
      <c r="B54" s="18"/>
      <c r="C54" s="18"/>
      <c r="D54" s="18"/>
      <c r="E54" s="18"/>
      <c r="F54" s="18"/>
      <c r="G54" s="18"/>
      <c r="H54" s="18"/>
      <c r="I54" s="18"/>
      <c r="J54" s="18"/>
      <c r="K54" s="18"/>
      <c r="L54" s="18"/>
      <c r="M54" s="18"/>
      <c r="N54" s="18"/>
      <c r="O54" s="18"/>
      <c r="P54" s="18"/>
      <c r="Q54" s="18"/>
      <c r="R54" s="18"/>
      <c r="S54" s="77"/>
      <c r="T54" s="77"/>
    </row>
  </sheetData>
  <mergeCells count="21">
    <mergeCell ref="C8:E8"/>
    <mergeCell ref="O6:Q6"/>
    <mergeCell ref="A6:M6"/>
    <mergeCell ref="A7:A9"/>
    <mergeCell ref="B7:B9"/>
    <mergeCell ref="K8:M8"/>
    <mergeCell ref="O7:Q8"/>
    <mergeCell ref="G8:I8"/>
    <mergeCell ref="C7:M7"/>
    <mergeCell ref="G52:I52"/>
    <mergeCell ref="O52:Q52"/>
    <mergeCell ref="G53:I53"/>
    <mergeCell ref="O53:Q53"/>
    <mergeCell ref="A12:A33"/>
    <mergeCell ref="B28:B29"/>
    <mergeCell ref="B31:B32"/>
    <mergeCell ref="B25:B26"/>
    <mergeCell ref="B19:B20"/>
    <mergeCell ref="B22:B23"/>
    <mergeCell ref="B16:B17"/>
    <mergeCell ref="B12:B13"/>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611232"/>
    <pageSetUpPr fitToPage="1"/>
  </sheetPr>
  <dimension ref="A1:X54"/>
  <sheetViews>
    <sheetView showGridLines="0" zoomScaleNormal="100" zoomScaleSheetLayoutView="100" workbookViewId="0">
      <selection activeCell="C8" sqref="C8:E8"/>
    </sheetView>
  </sheetViews>
  <sheetFormatPr baseColWidth="10" defaultColWidth="11.44140625" defaultRowHeight="15"/>
  <cols>
    <col min="1" max="1" width="20.88671875" style="18" customWidth="1"/>
    <col min="2" max="2" width="37.5546875" style="18" customWidth="1"/>
    <col min="3" max="3" width="11.6640625" style="18" customWidth="1"/>
    <col min="4" max="4" width="12.88671875" style="18" customWidth="1"/>
    <col min="5" max="5" width="13" style="18" customWidth="1"/>
    <col min="6" max="6" width="0.88671875" style="18" customWidth="1"/>
    <col min="7" max="8" width="12.33203125" style="18" customWidth="1"/>
    <col min="9" max="9" width="12.6640625" style="18" customWidth="1"/>
    <col min="10" max="10" width="0.88671875" style="18" customWidth="1"/>
    <col min="11" max="11" width="11.88671875" style="18" customWidth="1"/>
    <col min="12" max="13" width="12.6640625" style="18" customWidth="1"/>
    <col min="14" max="14" width="0.88671875" style="18" customWidth="1"/>
    <col min="15" max="15" width="13.5546875" style="18" customWidth="1"/>
    <col min="16" max="16" width="13.33203125" style="18" customWidth="1"/>
    <col min="17" max="17" width="16" style="18" customWidth="1"/>
    <col min="18" max="18" width="1.5546875" style="18" customWidth="1"/>
    <col min="19" max="24" width="11.44140625" style="18" customWidth="1"/>
    <col min="25" max="16384" width="11.44140625" style="18"/>
  </cols>
  <sheetData>
    <row r="1" spans="1:24" s="75" customFormat="1" ht="18.75" customHeight="1">
      <c r="A1" s="56" t="s">
        <v>142</v>
      </c>
      <c r="B1" s="57"/>
      <c r="C1" s="57"/>
      <c r="D1" s="57"/>
      <c r="E1" s="57"/>
      <c r="F1" s="57"/>
      <c r="G1" s="57"/>
      <c r="H1" s="57"/>
      <c r="I1" s="57"/>
      <c r="J1" s="57"/>
      <c r="K1" s="57"/>
      <c r="L1" s="57"/>
      <c r="M1" s="57"/>
      <c r="N1" s="57"/>
      <c r="O1" s="57"/>
      <c r="P1" s="57"/>
      <c r="Q1" s="91"/>
      <c r="R1" s="92"/>
      <c r="T1" s="93"/>
    </row>
    <row r="2" spans="1:24" s="75" customFormat="1" ht="15.9" customHeight="1">
      <c r="A2" s="60" t="s">
        <v>210</v>
      </c>
      <c r="B2" s="61"/>
      <c r="C2" s="61"/>
      <c r="D2" s="61"/>
      <c r="E2" s="61"/>
      <c r="F2" s="61"/>
      <c r="G2" s="61"/>
      <c r="H2" s="61"/>
      <c r="I2" s="61"/>
      <c r="J2" s="61"/>
      <c r="K2" s="61"/>
      <c r="L2" s="61"/>
      <c r="M2" s="61"/>
      <c r="N2" s="61"/>
      <c r="O2" s="61"/>
      <c r="P2" s="61"/>
      <c r="Q2" s="94"/>
      <c r="R2" s="92"/>
      <c r="S2" s="95"/>
      <c r="T2" s="95"/>
      <c r="U2" s="95"/>
      <c r="V2" s="95"/>
    </row>
    <row r="3" spans="1:24" s="75" customFormat="1" ht="15.9" customHeight="1">
      <c r="A3" s="96" t="s">
        <v>211</v>
      </c>
      <c r="B3" s="61"/>
      <c r="C3" s="61"/>
      <c r="D3" s="61"/>
      <c r="E3" s="61"/>
      <c r="F3" s="61"/>
      <c r="G3" s="61"/>
      <c r="H3" s="61"/>
      <c r="I3" s="61"/>
      <c r="J3" s="61"/>
      <c r="K3" s="61"/>
      <c r="L3" s="61"/>
      <c r="M3" s="61"/>
      <c r="N3" s="61"/>
      <c r="O3" s="61"/>
      <c r="P3" s="61"/>
      <c r="Q3" s="94"/>
      <c r="R3" s="92"/>
      <c r="S3" s="95"/>
      <c r="T3" s="95"/>
      <c r="U3" s="95"/>
      <c r="V3" s="95"/>
    </row>
    <row r="4" spans="1:24" s="75" customFormat="1" ht="15.9" customHeight="1">
      <c r="A4" s="96" t="s">
        <v>145</v>
      </c>
      <c r="B4" s="61"/>
      <c r="C4" s="61"/>
      <c r="D4" s="61"/>
      <c r="E4" s="61"/>
      <c r="F4" s="61"/>
      <c r="G4" s="61"/>
      <c r="H4" s="61"/>
      <c r="I4" s="61"/>
      <c r="J4" s="61"/>
      <c r="K4" s="61"/>
      <c r="L4" s="61"/>
      <c r="M4" s="61"/>
      <c r="N4" s="61"/>
      <c r="O4" s="61"/>
      <c r="P4" s="61"/>
      <c r="Q4" s="94"/>
      <c r="R4" s="92"/>
      <c r="S4" s="95"/>
      <c r="T4" s="95"/>
      <c r="U4" s="95"/>
      <c r="V4" s="95"/>
    </row>
    <row r="5" spans="1:24" s="75" customFormat="1" ht="15.9" customHeight="1">
      <c r="A5" s="60" t="s">
        <v>231</v>
      </c>
      <c r="B5" s="61"/>
      <c r="C5" s="61"/>
      <c r="D5" s="61"/>
      <c r="E5" s="61"/>
      <c r="F5" s="61"/>
      <c r="G5" s="61"/>
      <c r="H5" s="61"/>
      <c r="I5" s="61"/>
      <c r="J5" s="61"/>
      <c r="K5" s="61"/>
      <c r="L5" s="61"/>
      <c r="M5" s="61"/>
      <c r="N5" s="61"/>
      <c r="O5" s="61"/>
      <c r="P5" s="61"/>
      <c r="Q5" s="94"/>
      <c r="R5" s="92"/>
      <c r="S5" s="95"/>
      <c r="T5" s="95"/>
      <c r="U5" s="95"/>
      <c r="V5" s="95"/>
    </row>
    <row r="6" spans="1:24" s="75" customFormat="1" ht="21">
      <c r="A6" s="655" t="s">
        <v>12</v>
      </c>
      <c r="B6" s="649"/>
      <c r="C6" s="649"/>
      <c r="D6" s="649"/>
      <c r="E6" s="649"/>
      <c r="F6" s="649"/>
      <c r="G6" s="649"/>
      <c r="H6" s="649"/>
      <c r="I6" s="649"/>
      <c r="J6" s="649"/>
      <c r="K6" s="649"/>
      <c r="L6" s="649"/>
      <c r="M6" s="656"/>
      <c r="N6" s="302"/>
      <c r="O6" s="648" t="s">
        <v>232</v>
      </c>
      <c r="P6" s="649"/>
      <c r="Q6" s="650"/>
      <c r="R6" s="303"/>
      <c r="S6" s="95"/>
      <c r="T6" s="95"/>
      <c r="U6" s="95"/>
      <c r="V6" s="95"/>
    </row>
    <row r="7" spans="1:24" s="75" customFormat="1" ht="12.75" customHeight="1">
      <c r="A7" s="660" t="s">
        <v>178</v>
      </c>
      <c r="B7" s="663" t="s">
        <v>214</v>
      </c>
      <c r="C7" s="665" t="s">
        <v>215</v>
      </c>
      <c r="D7" s="666"/>
      <c r="E7" s="666"/>
      <c r="F7" s="666"/>
      <c r="G7" s="666"/>
      <c r="H7" s="666"/>
      <c r="I7" s="666"/>
      <c r="J7" s="666"/>
      <c r="K7" s="666"/>
      <c r="L7" s="666"/>
      <c r="M7" s="667"/>
      <c r="N7" s="304"/>
      <c r="O7" s="640" t="s">
        <v>233</v>
      </c>
      <c r="P7" s="641"/>
      <c r="Q7" s="642"/>
      <c r="R7" s="97"/>
    </row>
    <row r="8" spans="1:24" s="75" customFormat="1" ht="12.75" customHeight="1">
      <c r="A8" s="661"/>
      <c r="B8" s="663"/>
      <c r="C8" s="668" t="s">
        <v>217</v>
      </c>
      <c r="D8" s="653"/>
      <c r="E8" s="654"/>
      <c r="F8" s="98"/>
      <c r="G8" s="652" t="s">
        <v>218</v>
      </c>
      <c r="H8" s="653"/>
      <c r="I8" s="654"/>
      <c r="J8" s="99"/>
      <c r="K8" s="652" t="s">
        <v>219</v>
      </c>
      <c r="L8" s="653"/>
      <c r="M8" s="654"/>
      <c r="N8" s="362"/>
      <c r="O8" s="643"/>
      <c r="P8" s="644"/>
      <c r="Q8" s="645"/>
      <c r="R8" s="97"/>
    </row>
    <row r="9" spans="1:24" s="75" customFormat="1">
      <c r="A9" s="662"/>
      <c r="B9" s="664"/>
      <c r="C9" s="22" t="s">
        <v>199</v>
      </c>
      <c r="D9" s="22" t="s">
        <v>162</v>
      </c>
      <c r="E9" s="22" t="s">
        <v>163</v>
      </c>
      <c r="F9" s="100"/>
      <c r="G9" s="22" t="s">
        <v>199</v>
      </c>
      <c r="H9" s="22" t="s">
        <v>162</v>
      </c>
      <c r="I9" s="22" t="s">
        <v>163</v>
      </c>
      <c r="J9" s="100"/>
      <c r="K9" s="22" t="s">
        <v>199</v>
      </c>
      <c r="L9" s="22" t="s">
        <v>162</v>
      </c>
      <c r="M9" s="22" t="s">
        <v>163</v>
      </c>
      <c r="N9" s="363"/>
      <c r="O9" s="101" t="s">
        <v>234</v>
      </c>
      <c r="P9" s="101" t="s">
        <v>235</v>
      </c>
      <c r="Q9" s="102" t="s">
        <v>236</v>
      </c>
      <c r="R9" s="103"/>
    </row>
    <row r="10" spans="1:24">
      <c r="A10" s="104"/>
      <c r="B10" s="31"/>
      <c r="C10" s="32"/>
      <c r="D10" s="67"/>
      <c r="E10" s="33"/>
      <c r="F10" s="67"/>
      <c r="G10" s="32"/>
      <c r="H10" s="67"/>
      <c r="I10" s="33"/>
      <c r="J10" s="67"/>
      <c r="K10" s="32"/>
      <c r="L10" s="67"/>
      <c r="M10" s="33"/>
      <c r="N10" s="67"/>
      <c r="O10" s="29"/>
      <c r="P10" s="30"/>
      <c r="Q10" s="105"/>
    </row>
    <row r="11" spans="1:24" s="34" customFormat="1" ht="15" customHeight="1">
      <c r="A11" s="106"/>
      <c r="B11" s="107"/>
      <c r="C11" s="32"/>
      <c r="D11" s="67"/>
      <c r="E11" s="33"/>
      <c r="F11" s="67"/>
      <c r="G11" s="32"/>
      <c r="H11" s="67"/>
      <c r="I11" s="33"/>
      <c r="J11" s="67"/>
      <c r="K11" s="32"/>
      <c r="L11" s="67"/>
      <c r="M11" s="33"/>
      <c r="N11" s="67"/>
      <c r="O11" s="108"/>
      <c r="P11" s="69"/>
      <c r="Q11" s="48"/>
      <c r="S11" s="18"/>
      <c r="T11" s="18"/>
      <c r="U11" s="18"/>
      <c r="V11" s="18"/>
      <c r="W11" s="18"/>
      <c r="X11" s="18"/>
    </row>
    <row r="12" spans="1:24" s="34" customFormat="1" ht="18" customHeight="1">
      <c r="A12" s="657" t="str">
        <f>VLOOKUP('Hoja de trabajo'!$A$2,Hoja1!$B$1:$C$36,2,FALSE)</f>
        <v>U. de Guanajuato</v>
      </c>
      <c r="B12" s="639" t="str">
        <f>'Hoja de trabajo'!C49</f>
        <v>SUBSIDIOS PARA ORGANISMOS DESCENTRALIZADOS ESTATALES       U006</v>
      </c>
      <c r="C12" s="319">
        <v>0</v>
      </c>
      <c r="D12" s="364">
        <v>0</v>
      </c>
      <c r="E12" s="299">
        <v>0</v>
      </c>
      <c r="F12" s="365"/>
      <c r="G12" s="319">
        <v>0</v>
      </c>
      <c r="H12" s="364">
        <v>0</v>
      </c>
      <c r="I12" s="299">
        <v>0</v>
      </c>
      <c r="J12" s="365"/>
      <c r="K12" s="319">
        <v>0</v>
      </c>
      <c r="L12" s="364">
        <v>0</v>
      </c>
      <c r="M12" s="299">
        <v>0</v>
      </c>
      <c r="N12" s="370"/>
      <c r="O12" s="158">
        <f>C12+G12+K12+'Fracción III 2do 2026'!Q12</f>
        <v>51966.910579999996</v>
      </c>
      <c r="P12" s="367">
        <f>O12+D12+H12+L12</f>
        <v>51966.910579999996</v>
      </c>
      <c r="Q12" s="159">
        <f>P12+E12+I12+M12</f>
        <v>51966.910579999996</v>
      </c>
      <c r="R12" s="109"/>
      <c r="S12" s="18"/>
      <c r="T12" s="18"/>
      <c r="U12" s="18"/>
      <c r="V12" s="18"/>
      <c r="W12" s="18"/>
      <c r="X12" s="18"/>
    </row>
    <row r="13" spans="1:24" s="34" customFormat="1" ht="18" customHeight="1">
      <c r="A13" s="658"/>
      <c r="B13" s="639"/>
      <c r="C13" s="300"/>
      <c r="D13" s="368"/>
      <c r="E13" s="301"/>
      <c r="F13" s="369"/>
      <c r="G13" s="300"/>
      <c r="H13" s="368"/>
      <c r="I13" s="301"/>
      <c r="J13" s="369"/>
      <c r="K13" s="300"/>
      <c r="L13" s="368"/>
      <c r="M13" s="301"/>
      <c r="N13" s="370"/>
      <c r="O13" s="158"/>
      <c r="P13" s="367"/>
      <c r="Q13" s="159"/>
      <c r="R13" s="109"/>
      <c r="S13" s="18"/>
      <c r="T13" s="18"/>
      <c r="U13" s="18"/>
      <c r="V13" s="18"/>
      <c r="W13" s="18"/>
      <c r="X13" s="18"/>
    </row>
    <row r="14" spans="1:24" s="34" customFormat="1" ht="5.25" customHeight="1">
      <c r="A14" s="658"/>
      <c r="B14" s="110"/>
      <c r="C14" s="320"/>
      <c r="D14" s="321"/>
      <c r="E14" s="322"/>
      <c r="F14" s="369"/>
      <c r="G14" s="320"/>
      <c r="H14" s="321"/>
      <c r="I14" s="322"/>
      <c r="J14" s="369"/>
      <c r="K14" s="320"/>
      <c r="L14" s="321"/>
      <c r="M14" s="322"/>
      <c r="N14" s="370"/>
      <c r="O14" s="323"/>
      <c r="P14" s="324"/>
      <c r="Q14" s="325"/>
      <c r="S14" s="18"/>
      <c r="T14" s="18"/>
      <c r="U14" s="18"/>
      <c r="V14" s="18"/>
      <c r="W14" s="18"/>
      <c r="X14" s="18"/>
    </row>
    <row r="15" spans="1:24" s="34" customFormat="1" ht="18.899999999999999" customHeight="1">
      <c r="A15" s="658"/>
      <c r="B15" s="110"/>
      <c r="C15" s="300"/>
      <c r="D15" s="368"/>
      <c r="E15" s="301"/>
      <c r="F15" s="369"/>
      <c r="G15" s="300"/>
      <c r="H15" s="368"/>
      <c r="I15" s="301"/>
      <c r="J15" s="369"/>
      <c r="K15" s="300"/>
      <c r="L15" s="368"/>
      <c r="M15" s="301"/>
      <c r="N15" s="370"/>
      <c r="O15" s="158"/>
      <c r="P15" s="370"/>
      <c r="Q15" s="160"/>
      <c r="S15" s="18"/>
      <c r="T15" s="18"/>
      <c r="U15" s="18"/>
      <c r="V15" s="18"/>
      <c r="W15" s="18"/>
      <c r="X15" s="18"/>
    </row>
    <row r="16" spans="1:24" s="34" customFormat="1" ht="18.899999999999999" customHeight="1">
      <c r="A16" s="658"/>
      <c r="B16" s="651" t="str">
        <f>'Hoja de trabajo'!C50</f>
        <v>EXTRAORDINARIO       U006</v>
      </c>
      <c r="C16" s="319">
        <v>0</v>
      </c>
      <c r="D16" s="364">
        <v>0</v>
      </c>
      <c r="E16" s="299">
        <v>0</v>
      </c>
      <c r="F16" s="365"/>
      <c r="G16" s="319">
        <v>0</v>
      </c>
      <c r="H16" s="364">
        <v>0</v>
      </c>
      <c r="I16" s="299">
        <v>0</v>
      </c>
      <c r="J16" s="369"/>
      <c r="K16" s="319">
        <v>0</v>
      </c>
      <c r="L16" s="364">
        <v>0</v>
      </c>
      <c r="M16" s="299">
        <v>0</v>
      </c>
      <c r="N16" s="370"/>
      <c r="O16" s="158">
        <f>'Fracción III 2do 2026'!Q16+C16+G16+K16</f>
        <v>0</v>
      </c>
      <c r="P16" s="370">
        <f>O16+D16+H16+L16</f>
        <v>0</v>
      </c>
      <c r="Q16" s="160">
        <f>P16+E16+I16+M16</f>
        <v>0</v>
      </c>
      <c r="R16" s="109"/>
      <c r="S16" s="18"/>
      <c r="T16" s="18"/>
      <c r="U16" s="18"/>
      <c r="V16" s="18"/>
      <c r="W16" s="18"/>
      <c r="X16" s="18"/>
    </row>
    <row r="17" spans="1:24" s="34" customFormat="1" ht="18.899999999999999" customHeight="1">
      <c r="A17" s="658"/>
      <c r="B17" s="651"/>
      <c r="C17" s="300"/>
      <c r="D17" s="368"/>
      <c r="E17" s="301"/>
      <c r="F17" s="369"/>
      <c r="G17" s="300"/>
      <c r="H17" s="368"/>
      <c r="I17" s="301"/>
      <c r="J17" s="369"/>
      <c r="K17" s="300"/>
      <c r="L17" s="368"/>
      <c r="M17" s="301"/>
      <c r="N17" s="370"/>
      <c r="O17" s="158"/>
      <c r="P17" s="370"/>
      <c r="Q17" s="160"/>
      <c r="T17" s="18"/>
      <c r="U17" s="18"/>
      <c r="V17" s="18"/>
      <c r="W17" s="18"/>
      <c r="X17" s="18"/>
    </row>
    <row r="18" spans="1:24" s="34" customFormat="1" ht="18.899999999999999" customHeight="1">
      <c r="A18" s="658"/>
      <c r="B18" s="111"/>
      <c r="C18" s="300"/>
      <c r="D18" s="368"/>
      <c r="E18" s="301"/>
      <c r="F18" s="369"/>
      <c r="G18" s="300"/>
      <c r="H18" s="368"/>
      <c r="I18" s="301"/>
      <c r="J18" s="369"/>
      <c r="K18" s="300"/>
      <c r="L18" s="368"/>
      <c r="M18" s="301"/>
      <c r="N18" s="370"/>
      <c r="O18" s="158"/>
      <c r="P18" s="370"/>
      <c r="Q18" s="160"/>
      <c r="T18" s="18"/>
      <c r="U18" s="18"/>
      <c r="V18" s="18"/>
      <c r="W18" s="18"/>
      <c r="X18" s="18"/>
    </row>
    <row r="19" spans="1:24" s="34" customFormat="1" ht="18.899999999999999" customHeight="1">
      <c r="A19" s="658"/>
      <c r="B19" s="638" t="str">
        <f>'Hoja de trabajo'!C51</f>
        <v>RENDIMIENTOS FINANCIEROS      U006</v>
      </c>
      <c r="C19" s="319">
        <v>0</v>
      </c>
      <c r="D19" s="364">
        <v>0</v>
      </c>
      <c r="E19" s="299">
        <v>0</v>
      </c>
      <c r="F19" s="365"/>
      <c r="G19" s="319">
        <v>0</v>
      </c>
      <c r="H19" s="364">
        <v>0</v>
      </c>
      <c r="I19" s="299">
        <v>0</v>
      </c>
      <c r="J19" s="369"/>
      <c r="K19" s="319">
        <v>0</v>
      </c>
      <c r="L19" s="364">
        <v>0</v>
      </c>
      <c r="M19" s="299">
        <v>0</v>
      </c>
      <c r="N19" s="370"/>
      <c r="O19" s="158">
        <f>'Fracción III 2do 2026'!Q19+C19+G19+K19</f>
        <v>0</v>
      </c>
      <c r="P19" s="370">
        <f>O19+D19+H19+L19</f>
        <v>0</v>
      </c>
      <c r="Q19" s="160">
        <f>P19+E19+I19+M19</f>
        <v>0</v>
      </c>
      <c r="R19" s="109"/>
      <c r="T19" s="18"/>
      <c r="U19" s="18"/>
      <c r="V19" s="18"/>
      <c r="W19" s="18"/>
      <c r="X19" s="18"/>
    </row>
    <row r="20" spans="1:24" s="34" customFormat="1" ht="18.899999999999999" customHeight="1">
      <c r="A20" s="658"/>
      <c r="B20" s="638"/>
      <c r="C20" s="300"/>
      <c r="D20" s="368"/>
      <c r="E20" s="301"/>
      <c r="F20" s="369"/>
      <c r="G20" s="300"/>
      <c r="H20" s="368"/>
      <c r="I20" s="301"/>
      <c r="J20" s="369"/>
      <c r="K20" s="300"/>
      <c r="L20" s="368"/>
      <c r="M20" s="301"/>
      <c r="N20" s="370"/>
      <c r="O20" s="158"/>
      <c r="P20" s="370"/>
      <c r="Q20" s="160"/>
      <c r="U20" s="18"/>
      <c r="V20" s="18"/>
      <c r="W20" s="18"/>
      <c r="X20" s="18"/>
    </row>
    <row r="21" spans="1:24" s="34" customFormat="1" ht="18.899999999999999" customHeight="1">
      <c r="A21" s="658"/>
      <c r="B21" s="112"/>
      <c r="C21" s="300"/>
      <c r="D21" s="368"/>
      <c r="E21" s="301"/>
      <c r="F21" s="369"/>
      <c r="G21" s="300"/>
      <c r="H21" s="368"/>
      <c r="I21" s="301"/>
      <c r="J21" s="369"/>
      <c r="K21" s="300"/>
      <c r="L21" s="368"/>
      <c r="M21" s="301"/>
      <c r="N21" s="370"/>
      <c r="O21" s="158"/>
      <c r="P21" s="370"/>
      <c r="Q21" s="160"/>
      <c r="S21" s="18"/>
      <c r="V21" s="18"/>
      <c r="W21" s="18"/>
      <c r="X21" s="18"/>
    </row>
    <row r="22" spans="1:24" s="34" customFormat="1" ht="18.899999999999999" customHeight="1">
      <c r="A22" s="658"/>
      <c r="B22" s="639"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70"/>
      <c r="O22" s="158">
        <f>'Fracción III 2do 2026'!Q22+C22+G22+K22</f>
        <v>0</v>
      </c>
      <c r="P22" s="370">
        <f>O22+D22+H22+L22</f>
        <v>0</v>
      </c>
      <c r="Q22" s="160">
        <f>P22+E22+I22+M22</f>
        <v>0</v>
      </c>
      <c r="R22" s="109"/>
      <c r="S22" s="18"/>
      <c r="V22" s="18"/>
      <c r="W22" s="18"/>
      <c r="X22" s="18"/>
    </row>
    <row r="23" spans="1:24" s="34" customFormat="1" ht="18.899999999999999" customHeight="1">
      <c r="A23" s="658"/>
      <c r="B23" s="639"/>
      <c r="C23" s="300"/>
      <c r="D23" s="368"/>
      <c r="E23" s="301"/>
      <c r="F23" s="369"/>
      <c r="G23" s="300"/>
      <c r="H23" s="368"/>
      <c r="I23" s="301"/>
      <c r="J23" s="369"/>
      <c r="K23" s="300"/>
      <c r="L23" s="368"/>
      <c r="M23" s="301"/>
      <c r="N23" s="370"/>
      <c r="O23" s="158"/>
      <c r="P23" s="370"/>
      <c r="Q23" s="160"/>
      <c r="S23" s="18"/>
      <c r="V23" s="18"/>
      <c r="W23" s="18"/>
      <c r="X23" s="18"/>
    </row>
    <row r="24" spans="1:24" s="34" customFormat="1" ht="18.899999999999999" customHeight="1">
      <c r="A24" s="658"/>
      <c r="B24" s="112"/>
      <c r="C24" s="300"/>
      <c r="D24" s="368"/>
      <c r="E24" s="301"/>
      <c r="F24" s="369"/>
      <c r="G24" s="300"/>
      <c r="H24" s="368"/>
      <c r="I24" s="301"/>
      <c r="J24" s="369"/>
      <c r="K24" s="300"/>
      <c r="L24" s="368"/>
      <c r="M24" s="301"/>
      <c r="N24" s="370"/>
      <c r="O24" s="158"/>
      <c r="P24" s="370"/>
      <c r="Q24" s="160"/>
      <c r="S24" s="18"/>
      <c r="T24" s="18"/>
      <c r="V24" s="18"/>
      <c r="W24" s="18"/>
      <c r="X24" s="18"/>
    </row>
    <row r="25" spans="1:24" s="34" customFormat="1" ht="18.899999999999999" customHeight="1">
      <c r="A25" s="658"/>
      <c r="B25" s="638" t="str">
        <f>'Hoja de trabajo'!C53</f>
        <v>AAA</v>
      </c>
      <c r="C25" s="319">
        <v>0</v>
      </c>
      <c r="D25" s="364">
        <v>0</v>
      </c>
      <c r="E25" s="299">
        <v>0</v>
      </c>
      <c r="F25" s="365"/>
      <c r="G25" s="319">
        <v>0</v>
      </c>
      <c r="H25" s="364">
        <v>0</v>
      </c>
      <c r="I25" s="299">
        <v>0</v>
      </c>
      <c r="J25" s="369"/>
      <c r="K25" s="319">
        <v>0</v>
      </c>
      <c r="L25" s="364">
        <v>0</v>
      </c>
      <c r="M25" s="299">
        <v>0</v>
      </c>
      <c r="N25" s="370"/>
      <c r="O25" s="158">
        <f>'Fracción III 2do 2026'!Q25+C25+G25+K25</f>
        <v>0</v>
      </c>
      <c r="P25" s="370">
        <f>O25+D25+H25+L25</f>
        <v>0</v>
      </c>
      <c r="Q25" s="160">
        <f>P25+E25+I25+M25</f>
        <v>0</v>
      </c>
      <c r="R25" s="109"/>
      <c r="S25" s="18"/>
      <c r="T25" s="18"/>
      <c r="U25" s="18"/>
      <c r="V25" s="18"/>
      <c r="W25" s="18"/>
      <c r="X25" s="18"/>
    </row>
    <row r="26" spans="1:24" s="34" customFormat="1" ht="18.899999999999999" customHeight="1">
      <c r="A26" s="658"/>
      <c r="B26" s="638"/>
      <c r="C26" s="300"/>
      <c r="D26" s="368"/>
      <c r="E26" s="301"/>
      <c r="F26" s="369"/>
      <c r="G26" s="300"/>
      <c r="H26" s="368"/>
      <c r="I26" s="301"/>
      <c r="J26" s="369"/>
      <c r="K26" s="300"/>
      <c r="L26" s="368"/>
      <c r="M26" s="301"/>
      <c r="N26" s="370"/>
      <c r="O26" s="158"/>
      <c r="P26" s="370"/>
      <c r="Q26" s="160"/>
      <c r="S26" s="18"/>
      <c r="T26" s="18"/>
      <c r="U26" s="18"/>
      <c r="V26" s="18"/>
      <c r="W26" s="18"/>
      <c r="X26" s="18"/>
    </row>
    <row r="27" spans="1:24" s="34" customFormat="1" ht="18.899999999999999" customHeight="1">
      <c r="A27" s="658"/>
      <c r="B27" s="112"/>
      <c r="C27" s="300"/>
      <c r="D27" s="368"/>
      <c r="E27" s="301"/>
      <c r="F27" s="369"/>
      <c r="G27" s="300"/>
      <c r="H27" s="368"/>
      <c r="I27" s="301"/>
      <c r="J27" s="369"/>
      <c r="K27" s="300"/>
      <c r="L27" s="368"/>
      <c r="M27" s="301"/>
      <c r="N27" s="370"/>
      <c r="O27" s="158"/>
      <c r="P27" s="370"/>
      <c r="Q27" s="160"/>
      <c r="S27" s="18"/>
      <c r="T27" s="18"/>
      <c r="U27" s="18"/>
      <c r="V27" s="18"/>
      <c r="W27" s="18"/>
      <c r="X27" s="18"/>
    </row>
    <row r="28" spans="1:24" s="34" customFormat="1" ht="18.899999999999999" customHeight="1">
      <c r="A28" s="658"/>
      <c r="B28" s="639" t="str">
        <f>'Hoja de trabajo'!C54</f>
        <v>BBB</v>
      </c>
      <c r="C28" s="319">
        <v>0</v>
      </c>
      <c r="D28" s="364">
        <v>0</v>
      </c>
      <c r="E28" s="299">
        <v>0</v>
      </c>
      <c r="F28" s="365"/>
      <c r="G28" s="319">
        <v>0</v>
      </c>
      <c r="H28" s="364">
        <v>0</v>
      </c>
      <c r="I28" s="299">
        <v>0</v>
      </c>
      <c r="J28" s="369"/>
      <c r="K28" s="319">
        <v>0</v>
      </c>
      <c r="L28" s="364">
        <v>0</v>
      </c>
      <c r="M28" s="299">
        <v>0</v>
      </c>
      <c r="N28" s="370"/>
      <c r="O28" s="158">
        <f>'Fracción III 2do 2026'!Q28+C28+G28+K28</f>
        <v>0</v>
      </c>
      <c r="P28" s="370">
        <f>O28+D28+H28+L28</f>
        <v>0</v>
      </c>
      <c r="Q28" s="160">
        <f>P28+E28+I28+M28</f>
        <v>0</v>
      </c>
      <c r="R28" s="109"/>
      <c r="S28" s="18"/>
      <c r="T28" s="18"/>
      <c r="U28" s="18"/>
      <c r="V28" s="18"/>
      <c r="W28" s="18"/>
      <c r="X28" s="18"/>
    </row>
    <row r="29" spans="1:24" s="34" customFormat="1" ht="18.899999999999999" customHeight="1">
      <c r="A29" s="658"/>
      <c r="B29" s="639"/>
      <c r="C29" s="300"/>
      <c r="D29" s="368"/>
      <c r="E29" s="301"/>
      <c r="F29" s="369"/>
      <c r="G29" s="300"/>
      <c r="H29" s="368"/>
      <c r="I29" s="301"/>
      <c r="J29" s="369"/>
      <c r="K29" s="300"/>
      <c r="L29" s="368"/>
      <c r="M29" s="301"/>
      <c r="N29" s="370"/>
      <c r="O29" s="158"/>
      <c r="P29" s="370"/>
      <c r="Q29" s="160"/>
      <c r="S29" s="18"/>
      <c r="T29" s="18"/>
      <c r="U29" s="18"/>
      <c r="V29" s="18"/>
      <c r="W29" s="18"/>
      <c r="X29" s="18"/>
    </row>
    <row r="30" spans="1:24" s="34" customFormat="1" ht="18.899999999999999" customHeight="1">
      <c r="A30" s="658"/>
      <c r="B30" s="113"/>
      <c r="C30" s="300"/>
      <c r="D30" s="368"/>
      <c r="E30" s="301"/>
      <c r="F30" s="369"/>
      <c r="G30" s="300"/>
      <c r="H30" s="368"/>
      <c r="I30" s="301"/>
      <c r="J30" s="369"/>
      <c r="K30" s="300"/>
      <c r="L30" s="368"/>
      <c r="M30" s="301"/>
      <c r="N30" s="370"/>
      <c r="O30" s="158"/>
      <c r="P30" s="370"/>
      <c r="Q30" s="160"/>
      <c r="S30" s="18"/>
      <c r="T30" s="18"/>
      <c r="U30" s="18"/>
      <c r="V30" s="18"/>
      <c r="W30" s="18"/>
      <c r="X30" s="18"/>
    </row>
    <row r="31" spans="1:24" s="34" customFormat="1" ht="18.899999999999999" customHeight="1">
      <c r="A31" s="658"/>
      <c r="B31" s="639" t="str">
        <f>'Hoja de trabajo'!C55</f>
        <v>CCC</v>
      </c>
      <c r="C31" s="319">
        <v>0</v>
      </c>
      <c r="D31" s="364">
        <v>0</v>
      </c>
      <c r="E31" s="299">
        <v>0</v>
      </c>
      <c r="F31" s="365"/>
      <c r="G31" s="319">
        <v>0</v>
      </c>
      <c r="H31" s="364">
        <v>0</v>
      </c>
      <c r="I31" s="299">
        <v>0</v>
      </c>
      <c r="J31" s="369"/>
      <c r="K31" s="319">
        <v>0</v>
      </c>
      <c r="L31" s="364">
        <v>0</v>
      </c>
      <c r="M31" s="299">
        <v>0</v>
      </c>
      <c r="N31" s="370"/>
      <c r="O31" s="158">
        <f>'Fracción III 2do 2026'!Q31+C31+G31+K31</f>
        <v>0</v>
      </c>
      <c r="P31" s="370">
        <f>O31+D31+H31+L31</f>
        <v>0</v>
      </c>
      <c r="Q31" s="160">
        <f>P31+E31+I31+M31</f>
        <v>0</v>
      </c>
      <c r="R31" s="109"/>
      <c r="S31" s="18"/>
      <c r="T31" s="18"/>
      <c r="U31" s="18"/>
      <c r="V31" s="18"/>
      <c r="W31" s="18"/>
      <c r="X31" s="18"/>
    </row>
    <row r="32" spans="1:24" s="34" customFormat="1" ht="18.899999999999999" customHeight="1">
      <c r="A32" s="658"/>
      <c r="B32" s="639"/>
      <c r="C32" s="195"/>
      <c r="D32" s="167"/>
      <c r="E32" s="171"/>
      <c r="F32" s="167"/>
      <c r="G32" s="195"/>
      <c r="H32" s="167"/>
      <c r="I32" s="171"/>
      <c r="J32" s="167"/>
      <c r="K32" s="196"/>
      <c r="L32" s="189"/>
      <c r="M32" s="175"/>
      <c r="N32" s="189"/>
      <c r="O32" s="196"/>
      <c r="P32" s="189"/>
      <c r="Q32" s="197"/>
      <c r="S32" s="18"/>
      <c r="T32" s="18"/>
      <c r="U32" s="18"/>
      <c r="V32" s="18"/>
      <c r="W32" s="18"/>
      <c r="X32" s="18"/>
    </row>
    <row r="33" spans="1:24" s="34" customFormat="1" ht="18.899999999999999" customHeight="1" thickBot="1">
      <c r="A33" s="659"/>
      <c r="B33" s="114"/>
      <c r="C33" s="198"/>
      <c r="D33" s="191"/>
      <c r="E33" s="199"/>
      <c r="F33" s="191"/>
      <c r="G33" s="198"/>
      <c r="H33" s="191"/>
      <c r="I33" s="199"/>
      <c r="J33" s="191"/>
      <c r="K33" s="200"/>
      <c r="L33" s="192"/>
      <c r="M33" s="201"/>
      <c r="N33" s="192"/>
      <c r="O33" s="200"/>
      <c r="P33" s="192"/>
      <c r="Q33" s="202"/>
      <c r="S33" s="18"/>
      <c r="T33" s="18"/>
      <c r="U33" s="18"/>
      <c r="V33" s="18"/>
      <c r="W33" s="18"/>
      <c r="X33" s="18"/>
    </row>
    <row r="34" spans="1:24" s="34" customFormat="1">
      <c r="A34" s="115"/>
      <c r="B34" s="67"/>
      <c r="C34" s="167"/>
      <c r="D34" s="167"/>
      <c r="E34" s="167"/>
      <c r="F34" s="167"/>
      <c r="G34" s="167"/>
      <c r="H34" s="167"/>
      <c r="I34" s="167"/>
      <c r="J34" s="167"/>
      <c r="K34" s="189"/>
      <c r="L34" s="189"/>
      <c r="M34" s="189"/>
      <c r="N34" s="189"/>
      <c r="O34" s="189"/>
      <c r="P34" s="189"/>
      <c r="Q34" s="203"/>
      <c r="S34" s="18"/>
      <c r="T34" s="18"/>
      <c r="U34" s="18"/>
      <c r="V34" s="18"/>
      <c r="W34" s="18"/>
      <c r="X34" s="18"/>
    </row>
    <row r="35" spans="1:24" s="34" customFormat="1">
      <c r="A35" s="68"/>
      <c r="B35" s="67"/>
      <c r="C35" s="167"/>
      <c r="D35" s="167"/>
      <c r="E35" s="167"/>
      <c r="F35" s="167"/>
      <c r="G35" s="167"/>
      <c r="H35" s="167"/>
      <c r="I35" s="167"/>
      <c r="J35" s="167"/>
      <c r="K35" s="189"/>
      <c r="L35" s="189"/>
      <c r="M35" s="189"/>
      <c r="N35" s="189"/>
      <c r="O35" s="189"/>
      <c r="P35" s="189"/>
      <c r="Q35" s="197"/>
      <c r="S35" s="18"/>
      <c r="T35" s="18"/>
      <c r="U35" s="18"/>
      <c r="V35" s="18"/>
      <c r="W35" s="18"/>
      <c r="X35" s="18"/>
    </row>
    <row r="36" spans="1:24" s="34" customFormat="1" ht="27.6" thickBot="1">
      <c r="A36" s="70"/>
      <c r="B36" s="371" t="s">
        <v>223</v>
      </c>
      <c r="C36" s="204">
        <f>C12+C16</f>
        <v>0</v>
      </c>
      <c r="D36" s="204">
        <f>D12+D16</f>
        <v>0</v>
      </c>
      <c r="E36" s="204">
        <f>E12+E16</f>
        <v>0</v>
      </c>
      <c r="F36" s="369"/>
      <c r="G36" s="204">
        <f>G12+G16</f>
        <v>0</v>
      </c>
      <c r="H36" s="204">
        <f>H12+H16</f>
        <v>0</v>
      </c>
      <c r="I36" s="204">
        <f>I12+I16</f>
        <v>0</v>
      </c>
      <c r="J36" s="369"/>
      <c r="K36" s="204">
        <f>K12+K16</f>
        <v>0</v>
      </c>
      <c r="L36" s="204">
        <f>L12+L16</f>
        <v>0</v>
      </c>
      <c r="M36" s="204">
        <f>M12+M16</f>
        <v>0</v>
      </c>
      <c r="N36" s="370"/>
      <c r="O36" s="204">
        <f>O12+O16</f>
        <v>51966.910579999996</v>
      </c>
      <c r="P36" s="204">
        <f>P12+P16</f>
        <v>51966.910579999996</v>
      </c>
      <c r="Q36" s="205">
        <f>Q12+Q16</f>
        <v>51966.910579999996</v>
      </c>
      <c r="R36" s="116"/>
      <c r="S36" s="18"/>
      <c r="T36" s="18"/>
      <c r="U36" s="18"/>
      <c r="V36" s="18"/>
      <c r="W36" s="18"/>
      <c r="X36" s="18"/>
    </row>
    <row r="37" spans="1:24" s="34" customFormat="1" ht="15.6" thickTop="1">
      <c r="A37" s="70"/>
      <c r="B37" s="371"/>
      <c r="C37" s="369"/>
      <c r="D37" s="369"/>
      <c r="E37" s="369"/>
      <c r="F37" s="369"/>
      <c r="G37" s="369"/>
      <c r="H37" s="369"/>
      <c r="I37" s="369"/>
      <c r="J37" s="369"/>
      <c r="K37" s="369"/>
      <c r="L37" s="369"/>
      <c r="M37" s="369"/>
      <c r="N37" s="370"/>
      <c r="O37" s="369"/>
      <c r="P37" s="369"/>
      <c r="Q37" s="206"/>
      <c r="R37" s="116"/>
      <c r="S37" s="18"/>
      <c r="T37" s="18"/>
      <c r="U37" s="18"/>
      <c r="V37" s="18"/>
      <c r="W37" s="18"/>
      <c r="X37" s="18"/>
    </row>
    <row r="38" spans="1:24" s="34" customFormat="1" ht="31.5" customHeight="1" thickBot="1">
      <c r="A38" s="70"/>
      <c r="B38" s="371" t="s">
        <v>224</v>
      </c>
      <c r="C38" s="204">
        <f>+C12+C16+C19+C22+C25+C28+C31</f>
        <v>0</v>
      </c>
      <c r="D38" s="204">
        <f>+D12+D16+D19+D22+D25+D28+D31</f>
        <v>0</v>
      </c>
      <c r="E38" s="204">
        <f>+E12+E16+E19+E22+E25+E28+E31</f>
        <v>0</v>
      </c>
      <c r="F38" s="369"/>
      <c r="G38" s="204">
        <f>+G12+G16+G19+G22+G25+G28+G31</f>
        <v>0</v>
      </c>
      <c r="H38" s="204">
        <f>+H12+H16+H19+H22+H25+H28+H31</f>
        <v>0</v>
      </c>
      <c r="I38" s="204">
        <f>+I12+I16+I19+I22+I25+I28+I31</f>
        <v>0</v>
      </c>
      <c r="J38" s="369"/>
      <c r="K38" s="204">
        <f>+K12+K16+K19+K22+K25+K28+K31</f>
        <v>0</v>
      </c>
      <c r="L38" s="204">
        <f>+L12+L16+L19+L22+L25+L28+L31</f>
        <v>0</v>
      </c>
      <c r="M38" s="204">
        <f>+M12+M16+M19+M22+M25+M28+M31</f>
        <v>0</v>
      </c>
      <c r="N38" s="370"/>
      <c r="O38" s="204">
        <f>+O12+O16+O19+O22+O25+O28+O31</f>
        <v>51966.910579999996</v>
      </c>
      <c r="P38" s="204">
        <f>+P12+P16+P19+P22+P25+P28+P31</f>
        <v>51966.910579999996</v>
      </c>
      <c r="Q38" s="205">
        <f>+Q12+Q16+Q19+Q22+Q25+Q28+Q31</f>
        <v>51966.910579999996</v>
      </c>
      <c r="R38" s="116"/>
      <c r="S38" s="18"/>
      <c r="T38" s="18"/>
      <c r="U38" s="18"/>
      <c r="V38" s="18"/>
      <c r="W38" s="18"/>
      <c r="X38" s="18"/>
    </row>
    <row r="39" spans="1:24" s="34" customFormat="1" ht="15.6" thickTop="1">
      <c r="A39" s="117"/>
      <c r="B39" s="372"/>
      <c r="C39" s="373"/>
      <c r="D39" s="373"/>
      <c r="E39" s="373"/>
      <c r="F39" s="373"/>
      <c r="G39" s="373"/>
      <c r="H39" s="373"/>
      <c r="I39" s="373"/>
      <c r="J39" s="373"/>
      <c r="K39" s="373"/>
      <c r="L39" s="373"/>
      <c r="M39" s="373"/>
      <c r="N39" s="373"/>
      <c r="O39" s="373"/>
      <c r="P39" s="373"/>
      <c r="Q39" s="326"/>
      <c r="S39" s="18"/>
      <c r="T39" s="18"/>
      <c r="U39" s="18"/>
      <c r="V39" s="18"/>
      <c r="W39" s="18"/>
      <c r="X39" s="18"/>
    </row>
    <row r="40" spans="1:24" s="34" customFormat="1" ht="31.5" customHeight="1">
      <c r="A40" s="70"/>
      <c r="B40" s="371" t="s">
        <v>169</v>
      </c>
      <c r="C40" s="369">
        <f>C38</f>
        <v>0</v>
      </c>
      <c r="D40" s="369">
        <f>D38+C40</f>
        <v>0</v>
      </c>
      <c r="E40" s="369">
        <f>E38+D40</f>
        <v>0</v>
      </c>
      <c r="F40" s="369"/>
      <c r="G40" s="369">
        <f>G38</f>
        <v>0</v>
      </c>
      <c r="H40" s="369">
        <f>H38+G40</f>
        <v>0</v>
      </c>
      <c r="I40" s="369">
        <f>I38+H40</f>
        <v>0</v>
      </c>
      <c r="J40" s="369"/>
      <c r="K40" s="369">
        <f>K38</f>
        <v>0</v>
      </c>
      <c r="L40" s="369">
        <f>L38+K40</f>
        <v>0</v>
      </c>
      <c r="M40" s="369">
        <f>M38+L40</f>
        <v>0</v>
      </c>
      <c r="N40" s="370"/>
      <c r="O40" s="369">
        <f>C38+G38+K38</f>
        <v>0</v>
      </c>
      <c r="P40" s="369">
        <f>D38+H38+L38+O40</f>
        <v>0</v>
      </c>
      <c r="Q40" s="207">
        <f>E38+I38+M38+P40</f>
        <v>0</v>
      </c>
      <c r="R40" s="116"/>
      <c r="S40" s="18"/>
      <c r="T40" s="18"/>
      <c r="U40" s="18"/>
      <c r="V40" s="18"/>
      <c r="W40" s="18"/>
      <c r="X40" s="18"/>
    </row>
    <row r="41" spans="1:24" s="34" customFormat="1">
      <c r="A41" s="70"/>
      <c r="B41" s="371"/>
      <c r="C41" s="369"/>
      <c r="D41" s="369"/>
      <c r="E41" s="369"/>
      <c r="F41" s="369"/>
      <c r="G41" s="369"/>
      <c r="H41" s="369"/>
      <c r="I41" s="369"/>
      <c r="J41" s="369"/>
      <c r="K41" s="369"/>
      <c r="L41" s="369"/>
      <c r="M41" s="369"/>
      <c r="N41" s="370"/>
      <c r="O41" s="369"/>
      <c r="P41" s="369"/>
      <c r="Q41" s="207"/>
      <c r="R41" s="118"/>
      <c r="S41" s="18"/>
      <c r="T41" s="18"/>
      <c r="U41" s="18"/>
      <c r="V41" s="18"/>
      <c r="W41" s="18"/>
      <c r="X41" s="18"/>
    </row>
    <row r="42" spans="1:24" s="19" customFormat="1" ht="31.5" customHeight="1">
      <c r="A42" s="70"/>
      <c r="B42" s="374" t="s">
        <v>170</v>
      </c>
      <c r="C42" s="375"/>
      <c r="D42" s="375"/>
      <c r="E42" s="375">
        <f>C38+D38+E38</f>
        <v>0</v>
      </c>
      <c r="F42" s="375"/>
      <c r="G42" s="375"/>
      <c r="H42" s="375"/>
      <c r="I42" s="375">
        <f>G38+H38+I38</f>
        <v>0</v>
      </c>
      <c r="J42" s="375"/>
      <c r="K42" s="375"/>
      <c r="L42" s="375"/>
      <c r="M42" s="375">
        <f>K38+L38+M38</f>
        <v>0</v>
      </c>
      <c r="N42" s="375"/>
      <c r="O42" s="375"/>
      <c r="P42" s="375"/>
      <c r="Q42" s="327">
        <f>E42+I42+M42</f>
        <v>0</v>
      </c>
      <c r="R42" s="298"/>
      <c r="S42" s="18"/>
      <c r="T42" s="18"/>
      <c r="U42" s="18"/>
      <c r="V42" s="18"/>
      <c r="W42" s="18"/>
      <c r="X42" s="18"/>
    </row>
    <row r="43" spans="1:24" s="34" customFormat="1">
      <c r="A43" s="68"/>
      <c r="B43" s="67"/>
      <c r="C43" s="167"/>
      <c r="D43" s="167"/>
      <c r="E43" s="167"/>
      <c r="F43" s="167"/>
      <c r="G43" s="167"/>
      <c r="H43" s="167"/>
      <c r="I43" s="167"/>
      <c r="J43" s="167"/>
      <c r="K43" s="167"/>
      <c r="L43" s="167"/>
      <c r="M43" s="167"/>
      <c r="N43" s="167"/>
      <c r="O43" s="167"/>
      <c r="P43" s="167"/>
      <c r="Q43" s="208"/>
      <c r="R43" s="18"/>
      <c r="S43" s="18"/>
      <c r="T43" s="18"/>
      <c r="U43" s="18"/>
      <c r="V43" s="18"/>
      <c r="W43" s="18"/>
      <c r="X43" s="18"/>
    </row>
    <row r="44" spans="1:24" s="34" customFormat="1">
      <c r="A44" s="71"/>
      <c r="B44" s="18"/>
      <c r="C44" s="376"/>
      <c r="D44" s="376"/>
      <c r="E44" s="376"/>
      <c r="F44" s="376"/>
      <c r="G44" s="376"/>
      <c r="H44" s="376"/>
      <c r="I44" s="376"/>
      <c r="J44" s="376"/>
      <c r="K44" s="376"/>
      <c r="L44" s="376"/>
      <c r="M44" s="376"/>
      <c r="N44" s="376"/>
      <c r="O44" s="376"/>
      <c r="P44" s="376"/>
      <c r="Q44" s="194"/>
      <c r="R44" s="18"/>
      <c r="S44" s="77"/>
      <c r="T44" s="18"/>
      <c r="U44" s="18"/>
      <c r="V44" s="18"/>
      <c r="W44" s="18"/>
      <c r="X44" s="18"/>
    </row>
    <row r="45" spans="1:24" ht="15.6" thickBot="1">
      <c r="A45" s="79"/>
      <c r="B45" s="80"/>
      <c r="C45" s="209"/>
      <c r="D45" s="209"/>
      <c r="E45" s="209"/>
      <c r="F45" s="209"/>
      <c r="G45" s="209"/>
      <c r="H45" s="209"/>
      <c r="I45" s="209"/>
      <c r="J45" s="209"/>
      <c r="K45" s="209"/>
      <c r="L45" s="209"/>
      <c r="M45" s="209"/>
      <c r="N45" s="209"/>
      <c r="O45" s="209"/>
      <c r="P45" s="209"/>
      <c r="Q45" s="210"/>
    </row>
    <row r="46" spans="1:24" s="34" customFormat="1">
      <c r="A46" s="18"/>
      <c r="B46" s="18"/>
      <c r="C46" s="18"/>
      <c r="D46" s="18"/>
      <c r="E46" s="18"/>
      <c r="F46" s="18"/>
      <c r="G46" s="18"/>
      <c r="H46" s="18"/>
      <c r="I46" s="18"/>
      <c r="J46" s="18"/>
      <c r="K46" s="18"/>
      <c r="L46" s="18"/>
      <c r="M46" s="18"/>
      <c r="N46" s="18"/>
      <c r="O46" s="18"/>
      <c r="P46" s="18"/>
      <c r="Q46" s="18"/>
      <c r="R46" s="18"/>
      <c r="S46" s="18"/>
      <c r="T46" s="18"/>
      <c r="U46" s="18"/>
      <c r="V46" s="18"/>
      <c r="W46" s="18"/>
      <c r="X46" s="18"/>
    </row>
    <row r="47" spans="1:24" s="34" customFormat="1" ht="17.25" customHeight="1">
      <c r="A47" s="18"/>
      <c r="B47" s="18"/>
      <c r="C47" s="18"/>
      <c r="D47" s="18"/>
      <c r="E47" s="18"/>
      <c r="F47" s="18"/>
      <c r="G47" s="18"/>
      <c r="H47" s="18"/>
      <c r="I47" s="18"/>
      <c r="J47" s="18"/>
      <c r="K47" s="18"/>
      <c r="L47" s="18"/>
      <c r="M47" s="18"/>
      <c r="N47" s="18"/>
      <c r="O47" s="18"/>
      <c r="P47" s="18"/>
      <c r="Q47" s="18"/>
      <c r="R47" s="18"/>
      <c r="S47" s="18"/>
      <c r="T47" s="77"/>
      <c r="U47" s="18"/>
      <c r="V47" s="18"/>
      <c r="W47" s="18"/>
      <c r="X47" s="18"/>
    </row>
    <row r="48" spans="1:24" s="34" customFormat="1" ht="17.25" customHeight="1">
      <c r="A48" s="18"/>
      <c r="B48" s="18"/>
      <c r="C48" s="18"/>
      <c r="D48" s="18"/>
      <c r="E48" s="18"/>
      <c r="F48" s="18"/>
      <c r="G48" s="18"/>
      <c r="H48" s="18"/>
      <c r="I48" s="18"/>
      <c r="J48" s="18"/>
      <c r="K48" s="18"/>
      <c r="L48" s="18"/>
      <c r="M48" s="18"/>
      <c r="N48" s="18"/>
      <c r="O48" s="18"/>
      <c r="P48" s="18"/>
      <c r="Q48" s="18"/>
      <c r="R48" s="18"/>
      <c r="S48" s="18"/>
      <c r="T48" s="77"/>
      <c r="U48" s="18"/>
      <c r="V48" s="18"/>
      <c r="W48" s="18"/>
      <c r="X48" s="18"/>
    </row>
    <row r="49" spans="1:24" s="34" customFormat="1" ht="17.25" customHeight="1">
      <c r="A49" s="18"/>
      <c r="B49" s="18"/>
      <c r="C49" s="18"/>
      <c r="D49" s="18"/>
      <c r="E49" s="18"/>
      <c r="F49" s="18"/>
      <c r="G49" s="18"/>
      <c r="H49" s="18"/>
      <c r="I49" s="18"/>
      <c r="J49" s="18"/>
      <c r="K49" s="18"/>
      <c r="L49" s="18"/>
      <c r="M49" s="18"/>
      <c r="N49" s="18"/>
      <c r="O49" s="18"/>
      <c r="P49" s="18"/>
      <c r="Q49" s="18"/>
      <c r="R49" s="18"/>
      <c r="S49" s="18"/>
      <c r="T49" s="77"/>
      <c r="U49" s="18"/>
      <c r="V49" s="18"/>
      <c r="W49" s="18"/>
      <c r="X49" s="18"/>
    </row>
    <row r="50" spans="1:24" s="34" customFormat="1" ht="17.25" customHeight="1">
      <c r="A50" s="18"/>
      <c r="B50" s="18"/>
      <c r="C50" s="18"/>
      <c r="D50" s="18"/>
      <c r="E50" s="18"/>
      <c r="F50" s="18"/>
      <c r="G50" s="18"/>
      <c r="H50" s="18"/>
      <c r="I50" s="18"/>
      <c r="J50" s="18"/>
      <c r="K50" s="18"/>
      <c r="L50" s="18"/>
      <c r="M50" s="18"/>
      <c r="N50" s="18"/>
      <c r="O50" s="18"/>
      <c r="P50" s="18"/>
      <c r="Q50" s="18"/>
      <c r="R50" s="18"/>
      <c r="S50" s="18"/>
      <c r="T50" s="77"/>
      <c r="U50" s="18"/>
      <c r="V50" s="18"/>
      <c r="W50" s="18"/>
      <c r="X50" s="18"/>
    </row>
    <row r="51" spans="1:24" s="34" customFormat="1" ht="12.75" customHeight="1">
      <c r="A51" s="18"/>
      <c r="B51" s="18"/>
      <c r="C51" s="18"/>
      <c r="D51" s="18"/>
      <c r="E51" s="18"/>
      <c r="F51" s="18"/>
      <c r="G51" s="18"/>
      <c r="H51" s="18"/>
      <c r="I51" s="18"/>
      <c r="J51" s="18"/>
      <c r="K51" s="18"/>
      <c r="L51" s="18"/>
      <c r="M51" s="18"/>
      <c r="N51" s="18"/>
      <c r="O51" s="18"/>
      <c r="P51" s="18"/>
      <c r="Q51" s="18"/>
      <c r="R51" s="18"/>
      <c r="S51" s="18"/>
      <c r="T51" s="18"/>
      <c r="U51" s="77"/>
      <c r="V51" s="18"/>
      <c r="W51" s="18"/>
      <c r="X51" s="18"/>
    </row>
    <row r="52" spans="1:24" s="34" customFormat="1" ht="13.5" customHeight="1">
      <c r="A52" s="18"/>
      <c r="B52" s="18"/>
      <c r="C52" s="18"/>
      <c r="D52" s="18"/>
      <c r="E52" s="18"/>
      <c r="F52" s="18"/>
      <c r="G52" s="646"/>
      <c r="H52" s="646"/>
      <c r="I52" s="646"/>
      <c r="J52" s="18"/>
      <c r="K52" s="18"/>
      <c r="L52" s="18"/>
      <c r="M52" s="18"/>
      <c r="N52" s="18"/>
      <c r="O52" s="646"/>
      <c r="P52" s="646"/>
      <c r="Q52" s="646"/>
      <c r="R52" s="18"/>
      <c r="S52" s="18"/>
      <c r="T52" s="18"/>
      <c r="U52" s="18"/>
      <c r="V52" s="18"/>
      <c r="W52" s="18"/>
      <c r="X52" s="18"/>
    </row>
    <row r="53" spans="1:24" s="34" customFormat="1">
      <c r="A53" s="18"/>
      <c r="B53" s="120" t="s">
        <v>171</v>
      </c>
      <c r="C53" s="18"/>
      <c r="D53" s="18"/>
      <c r="E53" s="18"/>
      <c r="F53" s="18"/>
      <c r="G53" s="637" t="s">
        <v>65</v>
      </c>
      <c r="H53" s="637"/>
      <c r="I53" s="637"/>
      <c r="J53" s="18"/>
      <c r="K53" s="18"/>
      <c r="L53" s="18"/>
      <c r="M53" s="18"/>
      <c r="N53" s="18"/>
      <c r="O53" s="637" t="s">
        <v>66</v>
      </c>
      <c r="P53" s="637"/>
      <c r="Q53" s="637"/>
      <c r="R53" s="18"/>
      <c r="S53" s="18"/>
      <c r="T53" s="18"/>
      <c r="U53" s="18"/>
      <c r="V53" s="18"/>
      <c r="W53" s="18"/>
      <c r="X53" s="18"/>
    </row>
    <row r="54" spans="1:24" s="34" customFormat="1">
      <c r="A54" s="18"/>
      <c r="B54" s="18"/>
      <c r="C54" s="18"/>
      <c r="D54" s="18"/>
      <c r="E54" s="18"/>
      <c r="F54" s="18"/>
      <c r="G54" s="18"/>
      <c r="H54" s="18"/>
      <c r="I54" s="18"/>
      <c r="J54" s="18"/>
      <c r="K54" s="18"/>
      <c r="L54" s="18"/>
      <c r="M54" s="18"/>
      <c r="N54" s="18"/>
      <c r="O54" s="18"/>
      <c r="P54" s="18"/>
      <c r="Q54" s="18"/>
      <c r="R54" s="18"/>
      <c r="S54" s="18"/>
      <c r="T54" s="18"/>
      <c r="U54" s="18"/>
      <c r="V54" s="77"/>
      <c r="W54" s="77"/>
      <c r="X54" s="77"/>
    </row>
  </sheetData>
  <mergeCells count="21">
    <mergeCell ref="O7:Q8"/>
    <mergeCell ref="C7:M7"/>
    <mergeCell ref="O6:Q6"/>
    <mergeCell ref="C8:E8"/>
    <mergeCell ref="A6:M6"/>
    <mergeCell ref="G8:I8"/>
    <mergeCell ref="K8:M8"/>
    <mergeCell ref="A7:A9"/>
    <mergeCell ref="B7:B9"/>
    <mergeCell ref="O52:Q52"/>
    <mergeCell ref="G53:I53"/>
    <mergeCell ref="O53:Q53"/>
    <mergeCell ref="A12:A33"/>
    <mergeCell ref="B25:B26"/>
    <mergeCell ref="B28:B29"/>
    <mergeCell ref="B31:B32"/>
    <mergeCell ref="G52:I52"/>
    <mergeCell ref="B12:B13"/>
    <mergeCell ref="B19:B20"/>
    <mergeCell ref="B22:B23"/>
    <mergeCell ref="B16:B17"/>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611232"/>
    <pageSetUpPr fitToPage="1"/>
  </sheetPr>
  <dimension ref="A1:X54"/>
  <sheetViews>
    <sheetView showGridLines="0" zoomScaleNormal="100" zoomScaleSheetLayoutView="100" workbookViewId="0">
      <selection activeCell="B30" sqref="B30"/>
    </sheetView>
  </sheetViews>
  <sheetFormatPr baseColWidth="10" defaultColWidth="11.44140625" defaultRowHeight="15"/>
  <cols>
    <col min="1" max="1" width="20.88671875" style="18" customWidth="1"/>
    <col min="2" max="2" width="37.5546875" style="18" customWidth="1"/>
    <col min="3" max="3" width="11.6640625" style="18" customWidth="1"/>
    <col min="4" max="4" width="12.88671875" style="18" customWidth="1"/>
    <col min="5" max="5" width="13" style="18" customWidth="1"/>
    <col min="6" max="6" width="0.88671875" style="18" customWidth="1"/>
    <col min="7" max="8" width="12.33203125" style="18" customWidth="1"/>
    <col min="9" max="9" width="12.6640625" style="18" customWidth="1"/>
    <col min="10" max="10" width="0.88671875" style="18" customWidth="1"/>
    <col min="11" max="11" width="11.88671875" style="18" customWidth="1"/>
    <col min="12" max="13" width="12.6640625" style="18" customWidth="1"/>
    <col min="14" max="14" width="0.88671875" style="18" customWidth="1"/>
    <col min="15" max="15" width="13.5546875" style="18" customWidth="1"/>
    <col min="16" max="16" width="13.33203125" style="18" customWidth="1"/>
    <col min="17" max="17" width="16" style="18" customWidth="1"/>
    <col min="18" max="18" width="1.5546875" style="18" customWidth="1"/>
    <col min="19" max="16384" width="11.44140625" style="18"/>
  </cols>
  <sheetData>
    <row r="1" spans="1:24" s="75" customFormat="1" ht="18.75" customHeight="1">
      <c r="A1" s="56" t="s">
        <v>142</v>
      </c>
      <c r="B1" s="57"/>
      <c r="C1" s="57"/>
      <c r="D1" s="57"/>
      <c r="E1" s="57"/>
      <c r="F1" s="57"/>
      <c r="G1" s="57"/>
      <c r="H1" s="57"/>
      <c r="I1" s="57"/>
      <c r="J1" s="57"/>
      <c r="K1" s="57"/>
      <c r="L1" s="57"/>
      <c r="M1" s="57"/>
      <c r="N1" s="57"/>
      <c r="O1" s="57"/>
      <c r="P1" s="57"/>
      <c r="Q1" s="91"/>
      <c r="R1" s="92"/>
      <c r="T1" s="93"/>
    </row>
    <row r="2" spans="1:24" s="75" customFormat="1" ht="15.9" customHeight="1">
      <c r="A2" s="60" t="s">
        <v>210</v>
      </c>
      <c r="B2" s="61"/>
      <c r="C2" s="61"/>
      <c r="D2" s="61"/>
      <c r="E2" s="61"/>
      <c r="F2" s="61"/>
      <c r="G2" s="61"/>
      <c r="H2" s="61"/>
      <c r="I2" s="61"/>
      <c r="J2" s="61"/>
      <c r="K2" s="61"/>
      <c r="L2" s="61"/>
      <c r="M2" s="61"/>
      <c r="N2" s="61"/>
      <c r="O2" s="61"/>
      <c r="P2" s="61"/>
      <c r="Q2" s="94"/>
      <c r="R2" s="92"/>
      <c r="S2" s="95"/>
      <c r="T2" s="95"/>
      <c r="U2" s="95"/>
      <c r="V2" s="95"/>
    </row>
    <row r="3" spans="1:24" s="75" customFormat="1" ht="15.9" customHeight="1">
      <c r="A3" s="96" t="s">
        <v>211</v>
      </c>
      <c r="B3" s="61"/>
      <c r="C3" s="61"/>
      <c r="D3" s="61"/>
      <c r="E3" s="61"/>
      <c r="F3" s="61"/>
      <c r="G3" s="61"/>
      <c r="H3" s="61"/>
      <c r="I3" s="61"/>
      <c r="J3" s="61"/>
      <c r="K3" s="61"/>
      <c r="L3" s="61"/>
      <c r="M3" s="61"/>
      <c r="N3" s="61"/>
      <c r="O3" s="61"/>
      <c r="P3" s="61"/>
      <c r="Q3" s="94"/>
      <c r="R3" s="92"/>
      <c r="S3" s="95"/>
      <c r="T3" s="95"/>
      <c r="U3" s="95"/>
      <c r="V3" s="95"/>
    </row>
    <row r="4" spans="1:24" s="75" customFormat="1" ht="15.9" customHeight="1">
      <c r="A4" s="96" t="s">
        <v>145</v>
      </c>
      <c r="B4" s="61"/>
      <c r="C4" s="61"/>
      <c r="D4" s="61"/>
      <c r="E4" s="61"/>
      <c r="F4" s="61"/>
      <c r="G4" s="61"/>
      <c r="H4" s="61"/>
      <c r="I4" s="61"/>
      <c r="J4" s="61"/>
      <c r="K4" s="61"/>
      <c r="L4" s="61"/>
      <c r="M4" s="61"/>
      <c r="N4" s="61"/>
      <c r="O4" s="61"/>
      <c r="P4" s="61"/>
      <c r="Q4" s="94"/>
      <c r="R4" s="92"/>
      <c r="S4" s="95"/>
      <c r="T4" s="95"/>
      <c r="U4" s="95"/>
      <c r="V4" s="95"/>
    </row>
    <row r="5" spans="1:24" s="75" customFormat="1" ht="15.9" customHeight="1">
      <c r="A5" s="60" t="s">
        <v>237</v>
      </c>
      <c r="B5" s="61"/>
      <c r="C5" s="61"/>
      <c r="D5" s="61"/>
      <c r="E5" s="61"/>
      <c r="F5" s="61"/>
      <c r="G5" s="61"/>
      <c r="H5" s="61"/>
      <c r="I5" s="61"/>
      <c r="J5" s="61"/>
      <c r="K5" s="61"/>
      <c r="L5" s="61"/>
      <c r="M5" s="61"/>
      <c r="N5" s="61"/>
      <c r="O5" s="61"/>
      <c r="P5" s="61"/>
      <c r="Q5" s="94"/>
      <c r="R5" s="92"/>
      <c r="S5" s="95"/>
      <c r="T5" s="95"/>
      <c r="U5" s="95"/>
      <c r="V5" s="95"/>
    </row>
    <row r="6" spans="1:24" s="75" customFormat="1" ht="21">
      <c r="A6" s="655" t="s">
        <v>12</v>
      </c>
      <c r="B6" s="649"/>
      <c r="C6" s="649"/>
      <c r="D6" s="649"/>
      <c r="E6" s="649"/>
      <c r="F6" s="649"/>
      <c r="G6" s="649"/>
      <c r="H6" s="649"/>
      <c r="I6" s="649"/>
      <c r="J6" s="649"/>
      <c r="K6" s="649"/>
      <c r="L6" s="649"/>
      <c r="M6" s="656"/>
      <c r="N6" s="302"/>
      <c r="O6" s="648" t="s">
        <v>238</v>
      </c>
      <c r="P6" s="649"/>
      <c r="Q6" s="650"/>
      <c r="R6" s="303"/>
      <c r="S6" s="95"/>
      <c r="T6" s="95"/>
      <c r="U6" s="95"/>
      <c r="V6" s="95"/>
    </row>
    <row r="7" spans="1:24" s="75" customFormat="1" ht="12.75" customHeight="1">
      <c r="A7" s="660" t="s">
        <v>178</v>
      </c>
      <c r="B7" s="663" t="s">
        <v>214</v>
      </c>
      <c r="C7" s="665" t="s">
        <v>215</v>
      </c>
      <c r="D7" s="666"/>
      <c r="E7" s="666"/>
      <c r="F7" s="666"/>
      <c r="G7" s="666"/>
      <c r="H7" s="666"/>
      <c r="I7" s="666"/>
      <c r="J7" s="666"/>
      <c r="K7" s="666"/>
      <c r="L7" s="666"/>
      <c r="M7" s="667"/>
      <c r="N7" s="304"/>
      <c r="O7" s="640" t="s">
        <v>239</v>
      </c>
      <c r="P7" s="641"/>
      <c r="Q7" s="642"/>
      <c r="R7" s="97"/>
    </row>
    <row r="8" spans="1:24" s="75" customFormat="1" ht="12.75" customHeight="1">
      <c r="A8" s="661"/>
      <c r="B8" s="663"/>
      <c r="C8" s="668" t="s">
        <v>217</v>
      </c>
      <c r="D8" s="653"/>
      <c r="E8" s="654"/>
      <c r="F8" s="98"/>
      <c r="G8" s="652" t="s">
        <v>218</v>
      </c>
      <c r="H8" s="653"/>
      <c r="I8" s="654"/>
      <c r="J8" s="99"/>
      <c r="K8" s="652" t="s">
        <v>219</v>
      </c>
      <c r="L8" s="653"/>
      <c r="M8" s="654"/>
      <c r="N8" s="362"/>
      <c r="O8" s="643"/>
      <c r="P8" s="644"/>
      <c r="Q8" s="645"/>
      <c r="R8" s="97"/>
    </row>
    <row r="9" spans="1:24" s="75" customFormat="1">
      <c r="A9" s="662"/>
      <c r="B9" s="664"/>
      <c r="C9" s="22" t="s">
        <v>205</v>
      </c>
      <c r="D9" s="22" t="s">
        <v>165</v>
      </c>
      <c r="E9" s="22" t="s">
        <v>166</v>
      </c>
      <c r="F9" s="100"/>
      <c r="G9" s="22" t="s">
        <v>205</v>
      </c>
      <c r="H9" s="22" t="s">
        <v>165</v>
      </c>
      <c r="I9" s="22" t="s">
        <v>166</v>
      </c>
      <c r="J9" s="100"/>
      <c r="K9" s="22" t="s">
        <v>205</v>
      </c>
      <c r="L9" s="22" t="s">
        <v>165</v>
      </c>
      <c r="M9" s="22" t="s">
        <v>166</v>
      </c>
      <c r="N9" s="363"/>
      <c r="O9" s="101" t="s">
        <v>240</v>
      </c>
      <c r="P9" s="101" t="s">
        <v>241</v>
      </c>
      <c r="Q9" s="102" t="s">
        <v>242</v>
      </c>
      <c r="R9" s="103"/>
    </row>
    <row r="10" spans="1:24">
      <c r="A10" s="104"/>
      <c r="B10" s="31"/>
      <c r="C10" s="32"/>
      <c r="D10" s="67"/>
      <c r="E10" s="33"/>
      <c r="F10" s="67"/>
      <c r="G10" s="32"/>
      <c r="H10" s="67"/>
      <c r="I10" s="33"/>
      <c r="J10" s="67"/>
      <c r="K10" s="32"/>
      <c r="L10" s="67"/>
      <c r="M10" s="33"/>
      <c r="N10" s="67"/>
      <c r="O10" s="29"/>
      <c r="P10" s="30"/>
      <c r="Q10" s="105"/>
    </row>
    <row r="11" spans="1:24" s="34" customFormat="1" ht="15" customHeight="1">
      <c r="A11" s="106"/>
      <c r="B11" s="107"/>
      <c r="C11" s="32"/>
      <c r="D11" s="67"/>
      <c r="E11" s="33"/>
      <c r="F11" s="67"/>
      <c r="G11" s="32"/>
      <c r="H11" s="67"/>
      <c r="I11" s="33"/>
      <c r="J11" s="67"/>
      <c r="K11" s="32"/>
      <c r="L11" s="67"/>
      <c r="M11" s="33"/>
      <c r="N11" s="67"/>
      <c r="O11" s="108"/>
      <c r="P11" s="69"/>
      <c r="Q11" s="48"/>
      <c r="S11" s="18"/>
      <c r="T11" s="18"/>
      <c r="U11" s="18"/>
      <c r="V11" s="18"/>
      <c r="W11" s="18"/>
      <c r="X11" s="18"/>
    </row>
    <row r="12" spans="1:24" s="34" customFormat="1" ht="18" customHeight="1">
      <c r="A12" s="657" t="str">
        <f>VLOOKUP('Hoja de trabajo'!$A$2,Hoja1!$B$1:$C$36,2,FALSE)</f>
        <v>U. de Guanajuato</v>
      </c>
      <c r="B12" s="639" t="str">
        <f>'Hoja de trabajo'!C49</f>
        <v>SUBSIDIOS PARA ORGANISMOS DESCENTRALIZADOS ESTATALES       U006</v>
      </c>
      <c r="C12" s="319">
        <v>0</v>
      </c>
      <c r="D12" s="364">
        <v>0</v>
      </c>
      <c r="E12" s="299">
        <v>0</v>
      </c>
      <c r="F12" s="365"/>
      <c r="G12" s="319">
        <v>0</v>
      </c>
      <c r="H12" s="364">
        <v>0</v>
      </c>
      <c r="I12" s="299">
        <v>0</v>
      </c>
      <c r="J12" s="365"/>
      <c r="K12" s="319">
        <v>0</v>
      </c>
      <c r="L12" s="364">
        <v>0</v>
      </c>
      <c r="M12" s="299">
        <v>0</v>
      </c>
      <c r="N12" s="370"/>
      <c r="O12" s="158">
        <f>'Fracción III 3er 2026'!Q12+C12+G12+K12</f>
        <v>51966.910579999996</v>
      </c>
      <c r="P12" s="367">
        <f>O12+D12+H12+L12</f>
        <v>51966.910579999996</v>
      </c>
      <c r="Q12" s="159">
        <f>P12+E12+I12+M12</f>
        <v>51966.910579999996</v>
      </c>
      <c r="R12" s="109"/>
      <c r="S12" s="18"/>
      <c r="T12" s="18"/>
      <c r="U12" s="18"/>
      <c r="V12" s="18"/>
      <c r="W12" s="18"/>
      <c r="X12" s="18"/>
    </row>
    <row r="13" spans="1:24" s="34" customFormat="1" ht="18" customHeight="1">
      <c r="A13" s="658"/>
      <c r="B13" s="639"/>
      <c r="C13" s="300"/>
      <c r="D13" s="368"/>
      <c r="E13" s="301"/>
      <c r="F13" s="369"/>
      <c r="G13" s="300"/>
      <c r="H13" s="368"/>
      <c r="I13" s="301"/>
      <c r="J13" s="369"/>
      <c r="K13" s="300"/>
      <c r="L13" s="368"/>
      <c r="M13" s="301"/>
      <c r="N13" s="370"/>
      <c r="O13" s="158"/>
      <c r="P13" s="370"/>
      <c r="Q13" s="160"/>
      <c r="R13" s="109"/>
      <c r="S13" s="18"/>
      <c r="T13" s="18"/>
      <c r="U13" s="18"/>
      <c r="V13" s="18"/>
      <c r="W13" s="18"/>
      <c r="X13" s="18"/>
    </row>
    <row r="14" spans="1:24" s="34" customFormat="1" ht="5.25" customHeight="1">
      <c r="A14" s="658"/>
      <c r="B14" s="110"/>
      <c r="C14" s="320"/>
      <c r="D14" s="321"/>
      <c r="E14" s="322"/>
      <c r="F14" s="369"/>
      <c r="G14" s="320"/>
      <c r="H14" s="321"/>
      <c r="I14" s="322"/>
      <c r="J14" s="369"/>
      <c r="K14" s="320"/>
      <c r="L14" s="321"/>
      <c r="M14" s="322"/>
      <c r="N14" s="370"/>
      <c r="O14" s="323"/>
      <c r="P14" s="324"/>
      <c r="Q14" s="325"/>
      <c r="S14" s="18"/>
      <c r="T14" s="18"/>
      <c r="U14" s="18"/>
      <c r="V14" s="18"/>
      <c r="W14" s="18"/>
      <c r="X14" s="18"/>
    </row>
    <row r="15" spans="1:24" s="34" customFormat="1" ht="18.899999999999999" customHeight="1">
      <c r="A15" s="658"/>
      <c r="B15" s="110"/>
      <c r="C15" s="300"/>
      <c r="D15" s="368"/>
      <c r="E15" s="301"/>
      <c r="F15" s="369"/>
      <c r="G15" s="300"/>
      <c r="H15" s="368"/>
      <c r="I15" s="301"/>
      <c r="J15" s="369"/>
      <c r="K15" s="300"/>
      <c r="L15" s="368"/>
      <c r="M15" s="301"/>
      <c r="N15" s="370"/>
      <c r="O15" s="158"/>
      <c r="P15" s="370"/>
      <c r="Q15" s="160"/>
      <c r="S15" s="18"/>
      <c r="T15" s="18"/>
      <c r="U15" s="18"/>
      <c r="V15" s="18"/>
      <c r="W15" s="18"/>
      <c r="X15" s="18"/>
    </row>
    <row r="16" spans="1:24" s="34" customFormat="1" ht="18.899999999999999" customHeight="1">
      <c r="A16" s="658"/>
      <c r="B16" s="651" t="str">
        <f>'Hoja de trabajo'!C50</f>
        <v>EXTRAORDINARIO       U006</v>
      </c>
      <c r="C16" s="319">
        <v>0</v>
      </c>
      <c r="D16" s="364">
        <v>0</v>
      </c>
      <c r="E16" s="299">
        <v>0</v>
      </c>
      <c r="F16" s="365"/>
      <c r="G16" s="319">
        <v>0</v>
      </c>
      <c r="H16" s="364">
        <v>0</v>
      </c>
      <c r="I16" s="299">
        <v>0</v>
      </c>
      <c r="J16" s="369"/>
      <c r="K16" s="319">
        <v>0</v>
      </c>
      <c r="L16" s="364">
        <v>0</v>
      </c>
      <c r="M16" s="299">
        <v>0</v>
      </c>
      <c r="N16" s="370"/>
      <c r="O16" s="158">
        <f>'Fracción III 3er 2026'!Q16+C16+G16+K16</f>
        <v>0</v>
      </c>
      <c r="P16" s="370">
        <f>O16+D16+H16+L16</f>
        <v>0</v>
      </c>
      <c r="Q16" s="160">
        <f>P16+E16+I16+M16</f>
        <v>0</v>
      </c>
      <c r="R16" s="109"/>
      <c r="S16" s="18"/>
      <c r="T16" s="18"/>
      <c r="U16" s="18"/>
      <c r="V16" s="18"/>
      <c r="W16" s="18"/>
      <c r="X16" s="18"/>
    </row>
    <row r="17" spans="1:24" s="34" customFormat="1" ht="18.899999999999999" customHeight="1">
      <c r="A17" s="658"/>
      <c r="B17" s="651"/>
      <c r="C17" s="300"/>
      <c r="D17" s="368"/>
      <c r="E17" s="301"/>
      <c r="F17" s="369"/>
      <c r="G17" s="300"/>
      <c r="H17" s="368"/>
      <c r="I17" s="301"/>
      <c r="J17" s="369"/>
      <c r="K17" s="300"/>
      <c r="L17" s="368"/>
      <c r="M17" s="301"/>
      <c r="N17" s="370"/>
      <c r="O17" s="158"/>
      <c r="P17" s="370"/>
      <c r="Q17" s="160"/>
      <c r="T17" s="18"/>
      <c r="U17" s="18"/>
      <c r="V17" s="18"/>
      <c r="W17" s="18"/>
      <c r="X17" s="18"/>
    </row>
    <row r="18" spans="1:24" s="34" customFormat="1" ht="18.899999999999999" customHeight="1">
      <c r="A18" s="658"/>
      <c r="B18" s="111"/>
      <c r="C18" s="300"/>
      <c r="D18" s="368"/>
      <c r="E18" s="301"/>
      <c r="F18" s="369"/>
      <c r="G18" s="300"/>
      <c r="H18" s="368"/>
      <c r="I18" s="301"/>
      <c r="J18" s="369"/>
      <c r="K18" s="300"/>
      <c r="L18" s="368"/>
      <c r="M18" s="301"/>
      <c r="N18" s="370"/>
      <c r="O18" s="158"/>
      <c r="P18" s="370"/>
      <c r="Q18" s="160"/>
      <c r="T18" s="18"/>
      <c r="U18" s="18"/>
      <c r="V18" s="18"/>
      <c r="W18" s="18"/>
      <c r="X18" s="18"/>
    </row>
    <row r="19" spans="1:24" s="34" customFormat="1" ht="18.899999999999999" customHeight="1">
      <c r="A19" s="658"/>
      <c r="B19" s="638" t="str">
        <f>'Hoja de trabajo'!C51</f>
        <v>RENDIMIENTOS FINANCIEROS      U006</v>
      </c>
      <c r="C19" s="319">
        <v>0</v>
      </c>
      <c r="D19" s="364">
        <v>0</v>
      </c>
      <c r="E19" s="299">
        <v>0</v>
      </c>
      <c r="F19" s="365"/>
      <c r="G19" s="319">
        <v>0</v>
      </c>
      <c r="H19" s="364">
        <v>0</v>
      </c>
      <c r="I19" s="299">
        <v>0</v>
      </c>
      <c r="J19" s="369"/>
      <c r="K19" s="319">
        <v>0</v>
      </c>
      <c r="L19" s="364">
        <v>0</v>
      </c>
      <c r="M19" s="299">
        <v>0</v>
      </c>
      <c r="N19" s="370"/>
      <c r="O19" s="158">
        <f>'Fracción III 3er 2026'!Q19+C19+G19+K19</f>
        <v>0</v>
      </c>
      <c r="P19" s="370">
        <f>O19+D19+H19+L19</f>
        <v>0</v>
      </c>
      <c r="Q19" s="160">
        <f>P19+E19+I19+M19</f>
        <v>0</v>
      </c>
      <c r="R19" s="109"/>
      <c r="T19" s="18"/>
      <c r="U19" s="18"/>
      <c r="V19" s="18"/>
      <c r="W19" s="18"/>
      <c r="X19" s="18"/>
    </row>
    <row r="20" spans="1:24" s="34" customFormat="1" ht="18.899999999999999" customHeight="1">
      <c r="A20" s="658"/>
      <c r="B20" s="638"/>
      <c r="C20" s="300"/>
      <c r="D20" s="368"/>
      <c r="E20" s="301"/>
      <c r="F20" s="369"/>
      <c r="G20" s="300"/>
      <c r="H20" s="368"/>
      <c r="I20" s="301"/>
      <c r="J20" s="369"/>
      <c r="K20" s="300"/>
      <c r="L20" s="368"/>
      <c r="M20" s="301"/>
      <c r="N20" s="370"/>
      <c r="O20" s="158"/>
      <c r="P20" s="370"/>
      <c r="Q20" s="160"/>
      <c r="U20" s="18"/>
      <c r="V20" s="18"/>
      <c r="W20" s="18"/>
      <c r="X20" s="18"/>
    </row>
    <row r="21" spans="1:24" s="34" customFormat="1" ht="18.899999999999999" customHeight="1">
      <c r="A21" s="658"/>
      <c r="B21" s="112"/>
      <c r="C21" s="300"/>
      <c r="D21" s="368"/>
      <c r="E21" s="301"/>
      <c r="F21" s="369"/>
      <c r="G21" s="300"/>
      <c r="H21" s="368"/>
      <c r="I21" s="301"/>
      <c r="J21" s="369"/>
      <c r="K21" s="300"/>
      <c r="L21" s="368"/>
      <c r="M21" s="301"/>
      <c r="N21" s="370"/>
      <c r="O21" s="158"/>
      <c r="P21" s="370"/>
      <c r="Q21" s="160"/>
      <c r="S21" s="18"/>
      <c r="V21" s="18"/>
      <c r="W21" s="18"/>
      <c r="X21" s="18"/>
    </row>
    <row r="22" spans="1:24" s="34" customFormat="1" ht="18.899999999999999" customHeight="1">
      <c r="A22" s="658"/>
      <c r="B22" s="639"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70"/>
      <c r="O22" s="158">
        <f>'Fracción III 3er 2026'!Q22+C22+G22+K22</f>
        <v>0</v>
      </c>
      <c r="P22" s="370">
        <f>O22+D22+H22+L22</f>
        <v>0</v>
      </c>
      <c r="Q22" s="160">
        <f>P22+E22+I22+M22</f>
        <v>0</v>
      </c>
      <c r="R22" s="109"/>
      <c r="S22" s="18"/>
      <c r="V22" s="18"/>
      <c r="W22" s="18"/>
      <c r="X22" s="18"/>
    </row>
    <row r="23" spans="1:24" s="34" customFormat="1" ht="18.899999999999999" customHeight="1">
      <c r="A23" s="658"/>
      <c r="B23" s="639"/>
      <c r="C23" s="300"/>
      <c r="D23" s="368"/>
      <c r="E23" s="301"/>
      <c r="F23" s="369"/>
      <c r="G23" s="300"/>
      <c r="H23" s="368"/>
      <c r="I23" s="301"/>
      <c r="J23" s="369"/>
      <c r="K23" s="300"/>
      <c r="L23" s="368"/>
      <c r="M23" s="301"/>
      <c r="N23" s="370"/>
      <c r="O23" s="158"/>
      <c r="P23" s="370"/>
      <c r="Q23" s="160"/>
      <c r="S23" s="18"/>
      <c r="V23" s="18"/>
      <c r="W23" s="18"/>
      <c r="X23" s="18"/>
    </row>
    <row r="24" spans="1:24" s="34" customFormat="1" ht="18.899999999999999" customHeight="1">
      <c r="A24" s="658"/>
      <c r="B24" s="112"/>
      <c r="C24" s="300"/>
      <c r="D24" s="368"/>
      <c r="E24" s="301"/>
      <c r="F24" s="369"/>
      <c r="G24" s="300"/>
      <c r="H24" s="368"/>
      <c r="I24" s="301"/>
      <c r="J24" s="369"/>
      <c r="K24" s="300"/>
      <c r="L24" s="368"/>
      <c r="M24" s="301"/>
      <c r="N24" s="370"/>
      <c r="O24" s="158"/>
      <c r="P24" s="370"/>
      <c r="Q24" s="160"/>
      <c r="S24" s="18"/>
      <c r="T24" s="18"/>
      <c r="V24" s="18"/>
      <c r="W24" s="18"/>
      <c r="X24" s="18"/>
    </row>
    <row r="25" spans="1:24" s="34" customFormat="1" ht="18.899999999999999" customHeight="1">
      <c r="A25" s="658"/>
      <c r="B25" s="638" t="str">
        <f>'Hoja de trabajo'!C53</f>
        <v>AAA</v>
      </c>
      <c r="C25" s="319">
        <v>0</v>
      </c>
      <c r="D25" s="364">
        <v>0</v>
      </c>
      <c r="E25" s="299">
        <v>0</v>
      </c>
      <c r="F25" s="365"/>
      <c r="G25" s="319">
        <v>0</v>
      </c>
      <c r="H25" s="364">
        <v>0</v>
      </c>
      <c r="I25" s="299">
        <v>0</v>
      </c>
      <c r="J25" s="369"/>
      <c r="K25" s="319">
        <v>0</v>
      </c>
      <c r="L25" s="364">
        <v>0</v>
      </c>
      <c r="M25" s="299">
        <v>0</v>
      </c>
      <c r="N25" s="370"/>
      <c r="O25" s="158">
        <f>'Fracción III 3er 2026'!Q25+C25+G25+K25</f>
        <v>0</v>
      </c>
      <c r="P25" s="370">
        <f>O25+D25+H25+L25</f>
        <v>0</v>
      </c>
      <c r="Q25" s="160">
        <f>P25+E25+I25+M25</f>
        <v>0</v>
      </c>
      <c r="R25" s="109"/>
      <c r="S25" s="18"/>
      <c r="T25" s="18"/>
      <c r="U25" s="18"/>
      <c r="V25" s="18"/>
      <c r="W25" s="18"/>
      <c r="X25" s="18"/>
    </row>
    <row r="26" spans="1:24" s="34" customFormat="1" ht="18.899999999999999" customHeight="1">
      <c r="A26" s="658"/>
      <c r="B26" s="638"/>
      <c r="C26" s="300"/>
      <c r="D26" s="368"/>
      <c r="E26" s="301"/>
      <c r="F26" s="369"/>
      <c r="G26" s="300"/>
      <c r="H26" s="368"/>
      <c r="I26" s="301"/>
      <c r="J26" s="369"/>
      <c r="K26" s="300"/>
      <c r="L26" s="368"/>
      <c r="M26" s="301"/>
      <c r="N26" s="370"/>
      <c r="O26" s="158"/>
      <c r="P26" s="370"/>
      <c r="Q26" s="160"/>
      <c r="S26" s="18"/>
      <c r="T26" s="18"/>
      <c r="U26" s="18"/>
      <c r="V26" s="18"/>
      <c r="W26" s="18"/>
      <c r="X26" s="18"/>
    </row>
    <row r="27" spans="1:24" s="34" customFormat="1" ht="18.899999999999999" customHeight="1">
      <c r="A27" s="658"/>
      <c r="B27" s="112"/>
      <c r="C27" s="300"/>
      <c r="D27" s="368"/>
      <c r="E27" s="301"/>
      <c r="F27" s="369"/>
      <c r="G27" s="300"/>
      <c r="H27" s="368"/>
      <c r="I27" s="301"/>
      <c r="J27" s="369"/>
      <c r="K27" s="300"/>
      <c r="L27" s="368"/>
      <c r="M27" s="301"/>
      <c r="N27" s="370"/>
      <c r="O27" s="158"/>
      <c r="P27" s="370"/>
      <c r="Q27" s="160"/>
      <c r="S27" s="18"/>
      <c r="T27" s="18"/>
      <c r="U27" s="18"/>
      <c r="V27" s="18"/>
      <c r="W27" s="18"/>
      <c r="X27" s="18"/>
    </row>
    <row r="28" spans="1:24" s="34" customFormat="1" ht="18.899999999999999" customHeight="1">
      <c r="A28" s="658"/>
      <c r="B28" s="639" t="str">
        <f>'Hoja de trabajo'!C54</f>
        <v>BBB</v>
      </c>
      <c r="C28" s="319">
        <v>0</v>
      </c>
      <c r="D28" s="364">
        <v>0</v>
      </c>
      <c r="E28" s="299">
        <v>0</v>
      </c>
      <c r="F28" s="365"/>
      <c r="G28" s="319">
        <v>0</v>
      </c>
      <c r="H28" s="364">
        <v>0</v>
      </c>
      <c r="I28" s="299">
        <v>0</v>
      </c>
      <c r="J28" s="369"/>
      <c r="K28" s="319">
        <v>0</v>
      </c>
      <c r="L28" s="364">
        <v>0</v>
      </c>
      <c r="M28" s="299">
        <v>0</v>
      </c>
      <c r="N28" s="370"/>
      <c r="O28" s="158">
        <f>'Fracción III 3er 2026'!Q28+C28+G28+K28</f>
        <v>0</v>
      </c>
      <c r="P28" s="370">
        <f>O28+D28+H28+L28</f>
        <v>0</v>
      </c>
      <c r="Q28" s="160">
        <f>P28+E28+I28+M28</f>
        <v>0</v>
      </c>
      <c r="R28" s="109"/>
      <c r="S28" s="18"/>
      <c r="T28" s="18"/>
      <c r="U28" s="18"/>
      <c r="V28" s="18"/>
      <c r="W28" s="18"/>
      <c r="X28" s="18"/>
    </row>
    <row r="29" spans="1:24" s="34" customFormat="1" ht="18.899999999999999" customHeight="1">
      <c r="A29" s="658"/>
      <c r="B29" s="639"/>
      <c r="C29" s="300"/>
      <c r="D29" s="368"/>
      <c r="E29" s="301"/>
      <c r="F29" s="369"/>
      <c r="G29" s="300"/>
      <c r="H29" s="368"/>
      <c r="I29" s="301"/>
      <c r="J29" s="369"/>
      <c r="K29" s="300"/>
      <c r="L29" s="368"/>
      <c r="M29" s="301"/>
      <c r="N29" s="370"/>
      <c r="O29" s="158"/>
      <c r="P29" s="370"/>
      <c r="Q29" s="160"/>
      <c r="S29" s="18"/>
      <c r="T29" s="18"/>
      <c r="U29" s="18"/>
      <c r="V29" s="18"/>
      <c r="W29" s="18"/>
      <c r="X29" s="18"/>
    </row>
    <row r="30" spans="1:24" s="34" customFormat="1" ht="18.899999999999999" customHeight="1">
      <c r="A30" s="658"/>
      <c r="B30" s="113"/>
      <c r="C30" s="300"/>
      <c r="D30" s="368"/>
      <c r="E30" s="301"/>
      <c r="F30" s="369"/>
      <c r="G30" s="300"/>
      <c r="H30" s="368"/>
      <c r="I30" s="301"/>
      <c r="J30" s="369"/>
      <c r="K30" s="300"/>
      <c r="L30" s="368"/>
      <c r="M30" s="301"/>
      <c r="N30" s="370"/>
      <c r="O30" s="158"/>
      <c r="P30" s="370"/>
      <c r="Q30" s="160"/>
      <c r="S30" s="18"/>
      <c r="T30" s="18"/>
      <c r="U30" s="18"/>
      <c r="V30" s="18"/>
      <c r="W30" s="18"/>
      <c r="X30" s="18"/>
    </row>
    <row r="31" spans="1:24" s="34" customFormat="1" ht="18.899999999999999" customHeight="1">
      <c r="A31" s="658"/>
      <c r="B31" s="639" t="str">
        <f>'Hoja de trabajo'!C55</f>
        <v>CCC</v>
      </c>
      <c r="C31" s="319">
        <v>0</v>
      </c>
      <c r="D31" s="364">
        <v>0</v>
      </c>
      <c r="E31" s="299">
        <v>0</v>
      </c>
      <c r="F31" s="365"/>
      <c r="G31" s="319">
        <v>0</v>
      </c>
      <c r="H31" s="364">
        <v>0</v>
      </c>
      <c r="I31" s="299">
        <v>0</v>
      </c>
      <c r="J31" s="369"/>
      <c r="K31" s="319">
        <v>0</v>
      </c>
      <c r="L31" s="364">
        <v>0</v>
      </c>
      <c r="M31" s="299">
        <v>0</v>
      </c>
      <c r="N31" s="370"/>
      <c r="O31" s="158">
        <f>'Fracción III 3er 2026'!Q31+C31+G31+K31</f>
        <v>0</v>
      </c>
      <c r="P31" s="370">
        <f>O31+D31+H31+L31</f>
        <v>0</v>
      </c>
      <c r="Q31" s="160">
        <f>P31+E31+I31+M31</f>
        <v>0</v>
      </c>
      <c r="R31" s="109"/>
      <c r="S31" s="18"/>
      <c r="T31" s="18"/>
      <c r="U31" s="18"/>
      <c r="V31" s="18"/>
      <c r="W31" s="18"/>
      <c r="X31" s="18"/>
    </row>
    <row r="32" spans="1:24" s="34" customFormat="1" ht="18.899999999999999" customHeight="1">
      <c r="A32" s="658"/>
      <c r="B32" s="639"/>
      <c r="C32" s="195"/>
      <c r="D32" s="167"/>
      <c r="E32" s="171"/>
      <c r="F32" s="167"/>
      <c r="G32" s="195"/>
      <c r="H32" s="167"/>
      <c r="I32" s="171"/>
      <c r="J32" s="167"/>
      <c r="K32" s="196"/>
      <c r="L32" s="189"/>
      <c r="M32" s="175"/>
      <c r="N32" s="189"/>
      <c r="O32" s="196"/>
      <c r="P32" s="189"/>
      <c r="Q32" s="197"/>
      <c r="S32" s="18"/>
      <c r="T32" s="18"/>
      <c r="U32" s="18"/>
      <c r="V32" s="18"/>
      <c r="W32" s="18"/>
      <c r="X32" s="18"/>
    </row>
    <row r="33" spans="1:24" s="34" customFormat="1" ht="18.899999999999999" customHeight="1" thickBot="1">
      <c r="A33" s="659"/>
      <c r="B33" s="114"/>
      <c r="C33" s="198"/>
      <c r="D33" s="191"/>
      <c r="E33" s="199"/>
      <c r="F33" s="191"/>
      <c r="G33" s="198"/>
      <c r="H33" s="191"/>
      <c r="I33" s="199"/>
      <c r="J33" s="191"/>
      <c r="K33" s="200"/>
      <c r="L33" s="192"/>
      <c r="M33" s="201"/>
      <c r="N33" s="192"/>
      <c r="O33" s="200"/>
      <c r="P33" s="192"/>
      <c r="Q33" s="202"/>
      <c r="S33" s="18"/>
      <c r="T33" s="18"/>
      <c r="U33" s="18"/>
      <c r="V33" s="18"/>
      <c r="W33" s="18"/>
      <c r="X33" s="18"/>
    </row>
    <row r="34" spans="1:24" s="34" customFormat="1">
      <c r="A34" s="115"/>
      <c r="B34" s="67"/>
      <c r="C34" s="167"/>
      <c r="D34" s="167"/>
      <c r="E34" s="167"/>
      <c r="F34" s="167"/>
      <c r="G34" s="167"/>
      <c r="H34" s="167"/>
      <c r="I34" s="167"/>
      <c r="J34" s="167"/>
      <c r="K34" s="189"/>
      <c r="L34" s="189"/>
      <c r="M34" s="189"/>
      <c r="N34" s="189"/>
      <c r="O34" s="189"/>
      <c r="P34" s="189"/>
      <c r="Q34" s="203"/>
      <c r="S34" s="18"/>
      <c r="T34" s="18"/>
      <c r="U34" s="18"/>
      <c r="V34" s="18"/>
      <c r="W34" s="18"/>
      <c r="X34" s="18"/>
    </row>
    <row r="35" spans="1:24" s="34" customFormat="1">
      <c r="A35" s="68"/>
      <c r="B35" s="67"/>
      <c r="C35" s="167"/>
      <c r="D35" s="167"/>
      <c r="E35" s="167"/>
      <c r="F35" s="167"/>
      <c r="G35" s="167"/>
      <c r="H35" s="167"/>
      <c r="I35" s="167"/>
      <c r="J35" s="167"/>
      <c r="K35" s="189"/>
      <c r="L35" s="189"/>
      <c r="M35" s="189"/>
      <c r="N35" s="189"/>
      <c r="O35" s="189"/>
      <c r="P35" s="189"/>
      <c r="Q35" s="197"/>
      <c r="S35" s="18"/>
      <c r="T35" s="18"/>
      <c r="U35" s="18"/>
      <c r="V35" s="18"/>
      <c r="W35" s="18"/>
      <c r="X35" s="18"/>
    </row>
    <row r="36" spans="1:24" s="34" customFormat="1" ht="27.6" thickBot="1">
      <c r="A36" s="70"/>
      <c r="B36" s="371" t="s">
        <v>223</v>
      </c>
      <c r="C36" s="204">
        <f>C12+C16</f>
        <v>0</v>
      </c>
      <c r="D36" s="204">
        <f>D12+D16</f>
        <v>0</v>
      </c>
      <c r="E36" s="204">
        <f>E12+E16</f>
        <v>0</v>
      </c>
      <c r="F36" s="369"/>
      <c r="G36" s="204">
        <f>G12+G16</f>
        <v>0</v>
      </c>
      <c r="H36" s="204">
        <f>H12+H16</f>
        <v>0</v>
      </c>
      <c r="I36" s="204">
        <f>I12+I16</f>
        <v>0</v>
      </c>
      <c r="J36" s="369"/>
      <c r="K36" s="204">
        <f>K12+K16</f>
        <v>0</v>
      </c>
      <c r="L36" s="204">
        <f>L12+L16</f>
        <v>0</v>
      </c>
      <c r="M36" s="204">
        <f>M12+M16</f>
        <v>0</v>
      </c>
      <c r="N36" s="370"/>
      <c r="O36" s="204">
        <f>O12+O16</f>
        <v>51966.910579999996</v>
      </c>
      <c r="P36" s="204">
        <f>P12+P16</f>
        <v>51966.910579999996</v>
      </c>
      <c r="Q36" s="205">
        <f>Q12+Q16</f>
        <v>51966.910579999996</v>
      </c>
      <c r="R36" s="116"/>
      <c r="S36" s="18"/>
      <c r="T36" s="18"/>
      <c r="U36" s="18"/>
      <c r="V36" s="18"/>
      <c r="W36" s="18"/>
      <c r="X36" s="18"/>
    </row>
    <row r="37" spans="1:24" s="34" customFormat="1" ht="15.6" thickTop="1">
      <c r="A37" s="70"/>
      <c r="B37" s="371"/>
      <c r="C37" s="369"/>
      <c r="D37" s="369"/>
      <c r="E37" s="369"/>
      <c r="F37" s="369"/>
      <c r="G37" s="369"/>
      <c r="H37" s="369"/>
      <c r="I37" s="369"/>
      <c r="J37" s="369"/>
      <c r="K37" s="369"/>
      <c r="L37" s="369"/>
      <c r="M37" s="369"/>
      <c r="N37" s="370"/>
      <c r="O37" s="369"/>
      <c r="P37" s="369"/>
      <c r="Q37" s="206"/>
      <c r="R37" s="116"/>
      <c r="S37" s="18"/>
      <c r="T37" s="18"/>
      <c r="U37" s="18"/>
      <c r="V37" s="18"/>
      <c r="W37" s="18"/>
      <c r="X37" s="18"/>
    </row>
    <row r="38" spans="1:24" s="34" customFormat="1" ht="31.5" customHeight="1" thickBot="1">
      <c r="A38" s="70"/>
      <c r="B38" s="371" t="s">
        <v>224</v>
      </c>
      <c r="C38" s="204">
        <f>+C12+C16+C19+C22+C25+C28+C31</f>
        <v>0</v>
      </c>
      <c r="D38" s="204">
        <f>+D12+D16+D19+D22+D25+D28+D31</f>
        <v>0</v>
      </c>
      <c r="E38" s="204">
        <f>+E12+E16+E19+E22+E25+E28+E31</f>
        <v>0</v>
      </c>
      <c r="F38" s="369"/>
      <c r="G38" s="204">
        <f>+G12+G16+G19+G22+G25+G28+G31</f>
        <v>0</v>
      </c>
      <c r="H38" s="204">
        <f>+H12+H16+H19+H22+H25+H28+H31</f>
        <v>0</v>
      </c>
      <c r="I38" s="204">
        <f>+I12+I16+I19+I22+I25+I28+I31</f>
        <v>0</v>
      </c>
      <c r="J38" s="369"/>
      <c r="K38" s="204">
        <f>+K12+K16+K19+K22+K25+K28+K31</f>
        <v>0</v>
      </c>
      <c r="L38" s="204">
        <f>+L12+L16+L19+L22+L25+L28+L31</f>
        <v>0</v>
      </c>
      <c r="M38" s="204">
        <f>+M12+M16+M19+M22+M25+M28+M31</f>
        <v>0</v>
      </c>
      <c r="N38" s="370"/>
      <c r="O38" s="204">
        <f>+O12+O16+O19+O22+O25+O28+O31</f>
        <v>51966.910579999996</v>
      </c>
      <c r="P38" s="204">
        <f>+P12+P16+P19+P22+P25+P28+P31</f>
        <v>51966.910579999996</v>
      </c>
      <c r="Q38" s="205">
        <f>+Q12+Q16+Q19+Q22+Q25+Q28+Q31</f>
        <v>51966.910579999996</v>
      </c>
      <c r="R38" s="116"/>
      <c r="S38" s="18"/>
      <c r="T38" s="18"/>
      <c r="U38" s="18"/>
      <c r="V38" s="18"/>
      <c r="W38" s="18"/>
      <c r="X38" s="18"/>
    </row>
    <row r="39" spans="1:24" s="34" customFormat="1" ht="15.6" thickTop="1">
      <c r="A39" s="117"/>
      <c r="B39" s="372"/>
      <c r="C39" s="373"/>
      <c r="D39" s="373"/>
      <c r="E39" s="373"/>
      <c r="F39" s="373"/>
      <c r="G39" s="373"/>
      <c r="H39" s="373"/>
      <c r="I39" s="373"/>
      <c r="J39" s="373"/>
      <c r="K39" s="373"/>
      <c r="L39" s="373"/>
      <c r="M39" s="373"/>
      <c r="N39" s="373"/>
      <c r="O39" s="373"/>
      <c r="P39" s="373"/>
      <c r="Q39" s="326"/>
      <c r="S39" s="18"/>
      <c r="T39" s="18"/>
      <c r="U39" s="18"/>
      <c r="V39" s="18"/>
      <c r="W39" s="18"/>
      <c r="X39" s="18"/>
    </row>
    <row r="40" spans="1:24" s="34" customFormat="1" ht="31.5" customHeight="1">
      <c r="A40" s="70"/>
      <c r="B40" s="371" t="s">
        <v>169</v>
      </c>
      <c r="C40" s="369">
        <f>C38</f>
        <v>0</v>
      </c>
      <c r="D40" s="369">
        <f>D38+C40</f>
        <v>0</v>
      </c>
      <c r="E40" s="369">
        <f>E38+D40</f>
        <v>0</v>
      </c>
      <c r="F40" s="369"/>
      <c r="G40" s="369">
        <f>G38</f>
        <v>0</v>
      </c>
      <c r="H40" s="369">
        <f>H38+G40</f>
        <v>0</v>
      </c>
      <c r="I40" s="369">
        <f>I38+H40</f>
        <v>0</v>
      </c>
      <c r="J40" s="369"/>
      <c r="K40" s="369">
        <f>K38</f>
        <v>0</v>
      </c>
      <c r="L40" s="369">
        <f>L38+K40</f>
        <v>0</v>
      </c>
      <c r="M40" s="369">
        <f>M38+L40</f>
        <v>0</v>
      </c>
      <c r="N40" s="370"/>
      <c r="O40" s="369">
        <f>C38+G38+K38</f>
        <v>0</v>
      </c>
      <c r="P40" s="369">
        <f>D38+H38+L38+O40</f>
        <v>0</v>
      </c>
      <c r="Q40" s="207">
        <f>E38+I38+M38+P40</f>
        <v>0</v>
      </c>
      <c r="R40" s="116"/>
      <c r="S40" s="18"/>
      <c r="T40" s="18"/>
      <c r="U40" s="18"/>
      <c r="V40" s="18"/>
      <c r="W40" s="18"/>
      <c r="X40" s="18"/>
    </row>
    <row r="41" spans="1:24" s="34" customFormat="1">
      <c r="A41" s="70"/>
      <c r="B41" s="371"/>
      <c r="C41" s="369"/>
      <c r="D41" s="369"/>
      <c r="E41" s="369"/>
      <c r="F41" s="369"/>
      <c r="G41" s="369"/>
      <c r="H41" s="369"/>
      <c r="I41" s="369"/>
      <c r="J41" s="369"/>
      <c r="K41" s="369"/>
      <c r="L41" s="369"/>
      <c r="M41" s="369"/>
      <c r="N41" s="370"/>
      <c r="O41" s="369"/>
      <c r="P41" s="369"/>
      <c r="Q41" s="207"/>
      <c r="R41" s="118"/>
      <c r="S41" s="18"/>
      <c r="T41" s="18"/>
      <c r="U41" s="18"/>
      <c r="V41" s="18"/>
      <c r="W41" s="18"/>
      <c r="X41" s="18"/>
    </row>
    <row r="42" spans="1:24" s="19" customFormat="1" ht="31.5" customHeight="1">
      <c r="A42" s="70"/>
      <c r="B42" s="374" t="s">
        <v>170</v>
      </c>
      <c r="C42" s="375"/>
      <c r="D42" s="375"/>
      <c r="E42" s="375">
        <f>C38+D38+E38</f>
        <v>0</v>
      </c>
      <c r="F42" s="375"/>
      <c r="G42" s="375"/>
      <c r="H42" s="375"/>
      <c r="I42" s="375">
        <f>G38+H38+I38</f>
        <v>0</v>
      </c>
      <c r="J42" s="375"/>
      <c r="K42" s="375"/>
      <c r="L42" s="375"/>
      <c r="M42" s="375">
        <f>K38+L38+M38</f>
        <v>0</v>
      </c>
      <c r="N42" s="375"/>
      <c r="O42" s="375"/>
      <c r="P42" s="375"/>
      <c r="Q42" s="327">
        <f>E42+I42+M42</f>
        <v>0</v>
      </c>
      <c r="R42" s="298"/>
      <c r="S42" s="18"/>
      <c r="T42" s="18"/>
      <c r="U42" s="18"/>
      <c r="V42" s="18"/>
      <c r="W42" s="18"/>
      <c r="X42" s="18"/>
    </row>
    <row r="43" spans="1:24" s="34" customFormat="1">
      <c r="A43" s="68"/>
      <c r="B43" s="67"/>
      <c r="C43" s="167"/>
      <c r="D43" s="167"/>
      <c r="E43" s="167"/>
      <c r="F43" s="167"/>
      <c r="G43" s="167"/>
      <c r="H43" s="167"/>
      <c r="I43" s="167"/>
      <c r="J43" s="167"/>
      <c r="K43" s="167"/>
      <c r="L43" s="167"/>
      <c r="M43" s="167"/>
      <c r="N43" s="167"/>
      <c r="O43" s="167"/>
      <c r="P43" s="167"/>
      <c r="Q43" s="208"/>
      <c r="R43" s="18"/>
      <c r="S43" s="18"/>
      <c r="T43" s="18"/>
      <c r="U43" s="18"/>
      <c r="V43" s="18"/>
      <c r="W43" s="18"/>
      <c r="X43" s="18"/>
    </row>
    <row r="44" spans="1:24" s="34" customFormat="1">
      <c r="A44" s="71"/>
      <c r="B44" s="18"/>
      <c r="C44" s="376"/>
      <c r="D44" s="376"/>
      <c r="E44" s="376"/>
      <c r="F44" s="376"/>
      <c r="G44" s="376"/>
      <c r="H44" s="376"/>
      <c r="I44" s="376"/>
      <c r="J44" s="376"/>
      <c r="K44" s="376"/>
      <c r="L44" s="376"/>
      <c r="M44" s="376"/>
      <c r="N44" s="376"/>
      <c r="O44" s="376"/>
      <c r="P44" s="376"/>
      <c r="Q44" s="194"/>
      <c r="R44" s="18"/>
      <c r="S44" s="77"/>
      <c r="T44" s="18"/>
      <c r="U44" s="18"/>
      <c r="V44" s="18"/>
      <c r="W44" s="18"/>
      <c r="X44" s="18"/>
    </row>
    <row r="45" spans="1:24" ht="15.6" thickBot="1">
      <c r="A45" s="79"/>
      <c r="B45" s="80"/>
      <c r="C45" s="209"/>
      <c r="D45" s="209"/>
      <c r="E45" s="209"/>
      <c r="F45" s="209"/>
      <c r="G45" s="209"/>
      <c r="H45" s="209"/>
      <c r="I45" s="209"/>
      <c r="J45" s="209"/>
      <c r="K45" s="209"/>
      <c r="L45" s="209"/>
      <c r="M45" s="209"/>
      <c r="N45" s="209"/>
      <c r="O45" s="209"/>
      <c r="P45" s="209"/>
      <c r="Q45" s="210"/>
    </row>
    <row r="46" spans="1:24" s="34" customFormat="1">
      <c r="A46" s="18"/>
      <c r="B46" s="18"/>
      <c r="C46" s="18"/>
      <c r="D46" s="18"/>
      <c r="E46" s="18"/>
      <c r="F46" s="18"/>
      <c r="G46" s="18"/>
      <c r="H46" s="18"/>
      <c r="I46" s="18"/>
      <c r="J46" s="18"/>
      <c r="K46" s="18"/>
      <c r="L46" s="18"/>
      <c r="M46" s="18"/>
      <c r="N46" s="18"/>
      <c r="O46" s="18"/>
      <c r="P46" s="18"/>
      <c r="Q46" s="18"/>
      <c r="R46" s="18"/>
      <c r="S46" s="18"/>
      <c r="T46" s="18"/>
      <c r="U46" s="18"/>
      <c r="V46" s="18"/>
      <c r="W46" s="18"/>
      <c r="X46" s="18"/>
    </row>
    <row r="47" spans="1:24" s="34" customFormat="1" ht="17.25" customHeight="1">
      <c r="A47" s="18"/>
      <c r="B47" s="18"/>
      <c r="C47" s="18"/>
      <c r="D47" s="18"/>
      <c r="E47" s="18"/>
      <c r="F47" s="18"/>
      <c r="G47" s="18"/>
      <c r="H47" s="18"/>
      <c r="I47" s="18"/>
      <c r="J47" s="18"/>
      <c r="K47" s="18"/>
      <c r="L47" s="18"/>
      <c r="M47" s="18"/>
      <c r="N47" s="18"/>
      <c r="O47" s="18"/>
      <c r="P47" s="18"/>
      <c r="Q47" s="18"/>
      <c r="R47" s="18"/>
      <c r="S47" s="18"/>
      <c r="T47" s="77"/>
      <c r="U47" s="18"/>
      <c r="V47" s="18"/>
      <c r="W47" s="18"/>
      <c r="X47" s="18"/>
    </row>
    <row r="48" spans="1:24" s="34" customFormat="1" ht="17.25" customHeight="1">
      <c r="A48" s="18"/>
      <c r="B48" s="18"/>
      <c r="C48" s="18"/>
      <c r="D48" s="18"/>
      <c r="E48" s="18"/>
      <c r="F48" s="18"/>
      <c r="G48" s="18"/>
      <c r="H48" s="18"/>
      <c r="I48" s="18"/>
      <c r="J48" s="18"/>
      <c r="K48" s="18"/>
      <c r="L48" s="18"/>
      <c r="M48" s="18"/>
      <c r="N48" s="18"/>
      <c r="O48" s="18"/>
      <c r="P48" s="18"/>
      <c r="Q48" s="18"/>
      <c r="R48" s="18"/>
      <c r="S48" s="18"/>
      <c r="T48" s="77"/>
      <c r="U48" s="18"/>
      <c r="V48" s="18"/>
      <c r="W48" s="18"/>
      <c r="X48" s="18"/>
    </row>
    <row r="49" spans="1:24" s="34" customFormat="1" ht="17.25" customHeight="1">
      <c r="A49" s="18"/>
      <c r="B49" s="18"/>
      <c r="C49" s="18"/>
      <c r="D49" s="18"/>
      <c r="E49" s="18"/>
      <c r="F49" s="18"/>
      <c r="G49" s="18"/>
      <c r="H49" s="18"/>
      <c r="I49" s="18"/>
      <c r="J49" s="18"/>
      <c r="K49" s="18"/>
      <c r="L49" s="18"/>
      <c r="M49" s="18"/>
      <c r="N49" s="18"/>
      <c r="O49" s="18"/>
      <c r="P49" s="18"/>
      <c r="Q49" s="18"/>
      <c r="R49" s="18"/>
      <c r="S49" s="18"/>
      <c r="T49" s="77"/>
      <c r="U49" s="18"/>
      <c r="V49" s="18"/>
      <c r="W49" s="18"/>
      <c r="X49" s="18"/>
    </row>
    <row r="50" spans="1:24" s="34" customFormat="1" ht="17.25" customHeight="1">
      <c r="A50" s="18"/>
      <c r="B50" s="18"/>
      <c r="C50" s="18"/>
      <c r="D50" s="18"/>
      <c r="E50" s="18"/>
      <c r="F50" s="18"/>
      <c r="G50" s="18"/>
      <c r="H50" s="18"/>
      <c r="I50" s="18"/>
      <c r="J50" s="18"/>
      <c r="K50" s="18"/>
      <c r="L50" s="18"/>
      <c r="M50" s="18"/>
      <c r="N50" s="18"/>
      <c r="O50" s="18"/>
      <c r="P50" s="18"/>
      <c r="Q50" s="18"/>
      <c r="R50" s="18"/>
      <c r="S50" s="18"/>
      <c r="T50" s="77"/>
      <c r="U50" s="18"/>
      <c r="V50" s="18"/>
      <c r="W50" s="18"/>
      <c r="X50" s="18"/>
    </row>
    <row r="51" spans="1:24" s="34" customFormat="1" ht="12.75" customHeight="1">
      <c r="A51" s="18"/>
      <c r="B51" s="18"/>
      <c r="C51" s="18"/>
      <c r="D51" s="18"/>
      <c r="E51" s="18"/>
      <c r="F51" s="18"/>
      <c r="G51" s="18"/>
      <c r="H51" s="18"/>
      <c r="I51" s="18"/>
      <c r="J51" s="18"/>
      <c r="K51" s="18"/>
      <c r="L51" s="18"/>
      <c r="M51" s="18"/>
      <c r="N51" s="18"/>
      <c r="O51" s="18"/>
      <c r="P51" s="18"/>
      <c r="Q51" s="18"/>
      <c r="R51" s="18"/>
      <c r="S51" s="18"/>
      <c r="T51" s="18"/>
      <c r="U51" s="77"/>
      <c r="V51" s="18"/>
      <c r="W51" s="18"/>
      <c r="X51" s="18"/>
    </row>
    <row r="52" spans="1:24" s="34" customFormat="1" ht="13.5" customHeight="1">
      <c r="A52" s="18"/>
      <c r="B52" s="18"/>
      <c r="C52" s="18"/>
      <c r="D52" s="18"/>
      <c r="E52" s="18"/>
      <c r="F52" s="18"/>
      <c r="G52" s="646"/>
      <c r="H52" s="646"/>
      <c r="I52" s="646"/>
      <c r="J52" s="18"/>
      <c r="K52" s="18"/>
      <c r="L52" s="18"/>
      <c r="M52" s="18"/>
      <c r="N52" s="18"/>
      <c r="O52" s="646"/>
      <c r="P52" s="646"/>
      <c r="Q52" s="646"/>
      <c r="R52" s="18"/>
      <c r="S52" s="18"/>
      <c r="T52" s="18"/>
      <c r="U52" s="18"/>
      <c r="V52" s="18"/>
      <c r="W52" s="18"/>
      <c r="X52" s="18"/>
    </row>
    <row r="53" spans="1:24" s="34" customFormat="1">
      <c r="A53" s="18"/>
      <c r="B53" s="120" t="s">
        <v>171</v>
      </c>
      <c r="C53" s="18"/>
      <c r="D53" s="18"/>
      <c r="E53" s="18"/>
      <c r="F53" s="18"/>
      <c r="G53" s="637" t="s">
        <v>65</v>
      </c>
      <c r="H53" s="637"/>
      <c r="I53" s="637"/>
      <c r="J53" s="18"/>
      <c r="K53" s="18"/>
      <c r="L53" s="18"/>
      <c r="M53" s="18"/>
      <c r="N53" s="18"/>
      <c r="O53" s="637" t="s">
        <v>66</v>
      </c>
      <c r="P53" s="637"/>
      <c r="Q53" s="637"/>
      <c r="R53" s="18"/>
      <c r="S53" s="18"/>
      <c r="T53" s="18"/>
      <c r="U53" s="18"/>
      <c r="V53" s="18"/>
      <c r="W53" s="18"/>
      <c r="X53" s="18"/>
    </row>
    <row r="54" spans="1:24" s="34" customFormat="1">
      <c r="A54" s="18"/>
      <c r="B54" s="18"/>
      <c r="C54" s="18"/>
      <c r="D54" s="18"/>
      <c r="E54" s="18"/>
      <c r="F54" s="18"/>
      <c r="G54" s="18"/>
      <c r="H54" s="18"/>
      <c r="I54" s="18"/>
      <c r="J54" s="18"/>
      <c r="K54" s="18"/>
      <c r="L54" s="18"/>
      <c r="M54" s="18"/>
      <c r="N54" s="18"/>
      <c r="O54" s="18"/>
      <c r="P54" s="18"/>
      <c r="Q54" s="18"/>
      <c r="R54" s="18"/>
      <c r="S54" s="18"/>
      <c r="T54" s="18"/>
      <c r="U54" s="18"/>
      <c r="V54" s="77"/>
      <c r="W54" s="77"/>
      <c r="X54" s="77"/>
    </row>
  </sheetData>
  <mergeCells count="21">
    <mergeCell ref="B19:B20"/>
    <mergeCell ref="B22:B23"/>
    <mergeCell ref="B25:B26"/>
    <mergeCell ref="B28:B29"/>
    <mergeCell ref="B16:B17"/>
    <mergeCell ref="G52:I52"/>
    <mergeCell ref="O52:Q52"/>
    <mergeCell ref="G53:I53"/>
    <mergeCell ref="O53:Q53"/>
    <mergeCell ref="A6:M6"/>
    <mergeCell ref="A7:A9"/>
    <mergeCell ref="O6:Q6"/>
    <mergeCell ref="B7:B9"/>
    <mergeCell ref="O7:Q8"/>
    <mergeCell ref="C8:E8"/>
    <mergeCell ref="G8:I8"/>
    <mergeCell ref="K8:M8"/>
    <mergeCell ref="C7:M7"/>
    <mergeCell ref="B31:B32"/>
    <mergeCell ref="A12:A33"/>
    <mergeCell ref="B12:B13"/>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002F2A"/>
    <pageSetUpPr fitToPage="1"/>
  </sheetPr>
  <dimension ref="A1:H41"/>
  <sheetViews>
    <sheetView showGridLines="0" topLeftCell="A10" zoomScaleNormal="100" zoomScaleSheetLayoutView="100" workbookViewId="0">
      <selection activeCell="B50" sqref="B50:D50"/>
    </sheetView>
  </sheetViews>
  <sheetFormatPr baseColWidth="10" defaultColWidth="11.44140625" defaultRowHeight="15"/>
  <cols>
    <col min="1" max="2" width="11.44140625" style="18" customWidth="1"/>
    <col min="3" max="3" width="16.44140625" style="18" customWidth="1"/>
    <col min="4" max="4" width="5" style="18" customWidth="1"/>
    <col min="5" max="5" width="15.109375" style="18" customWidth="1"/>
    <col min="6" max="6" width="11.44140625" style="18"/>
    <col min="7" max="7" width="15.109375" style="18" customWidth="1"/>
    <col min="8" max="8" width="11.6640625" style="18" customWidth="1"/>
    <col min="9" max="16384" width="11.44140625" style="18"/>
  </cols>
  <sheetData>
    <row r="1" spans="1:8">
      <c r="A1" s="680" t="s">
        <v>243</v>
      </c>
      <c r="B1" s="681"/>
      <c r="C1" s="121"/>
      <c r="D1" s="121"/>
      <c r="E1" s="121"/>
      <c r="F1" s="121"/>
      <c r="G1" s="121"/>
      <c r="H1" s="122"/>
    </row>
    <row r="2" spans="1:8" ht="57.75" customHeight="1">
      <c r="A2" s="682"/>
      <c r="B2" s="683"/>
      <c r="C2" s="670" t="str">
        <f>VLOOKUP('Hoja de trabajo'!$A$2,Hoja1!$B$1:$C$36,2,FALSE)</f>
        <v>U. de Guanajuato</v>
      </c>
      <c r="D2" s="670"/>
      <c r="E2" s="670"/>
      <c r="F2" s="670"/>
      <c r="G2" s="670"/>
      <c r="H2" s="671"/>
    </row>
    <row r="3" spans="1:8" ht="20.25" customHeight="1">
      <c r="A3" s="682"/>
      <c r="B3" s="683"/>
      <c r="C3" s="670"/>
      <c r="D3" s="670"/>
      <c r="E3" s="670"/>
      <c r="F3" s="670"/>
      <c r="G3" s="670"/>
      <c r="H3" s="671"/>
    </row>
    <row r="4" spans="1:8" ht="21" customHeight="1">
      <c r="A4" s="682"/>
      <c r="B4" s="683"/>
      <c r="C4" s="684" t="s">
        <v>212</v>
      </c>
      <c r="D4" s="684"/>
      <c r="E4" s="684"/>
      <c r="F4" s="684"/>
      <c r="G4" s="684"/>
      <c r="H4" s="685"/>
    </row>
    <row r="5" spans="1:8">
      <c r="A5" s="71"/>
      <c r="C5" s="699" t="s">
        <v>215</v>
      </c>
      <c r="D5" s="699"/>
      <c r="E5" s="699"/>
      <c r="F5" s="699"/>
      <c r="G5" s="699"/>
      <c r="H5" s="700"/>
    </row>
    <row r="6" spans="1:8" ht="24">
      <c r="A6" s="686" t="s">
        <v>244</v>
      </c>
      <c r="B6" s="687"/>
      <c r="C6" s="687"/>
      <c r="D6" s="687"/>
      <c r="E6" s="687"/>
      <c r="F6" s="687"/>
      <c r="G6" s="687"/>
      <c r="H6" s="688"/>
    </row>
    <row r="7" spans="1:8">
      <c r="A7" s="71"/>
      <c r="H7" s="78"/>
    </row>
    <row r="8" spans="1:8" ht="21" customHeight="1">
      <c r="A8" s="71"/>
      <c r="E8" s="689" t="s">
        <v>30</v>
      </c>
      <c r="G8" s="450"/>
      <c r="H8" s="78"/>
    </row>
    <row r="9" spans="1:8" ht="21" customHeight="1">
      <c r="A9" s="71"/>
      <c r="B9" s="126" t="s">
        <v>245</v>
      </c>
      <c r="E9" s="690"/>
      <c r="G9" s="451"/>
      <c r="H9" s="78"/>
    </row>
    <row r="10" spans="1:8">
      <c r="A10" s="71"/>
      <c r="E10" s="378"/>
      <c r="H10" s="78"/>
    </row>
    <row r="11" spans="1:8">
      <c r="A11" s="71"/>
      <c r="B11" s="691" t="s">
        <v>246</v>
      </c>
      <c r="C11" s="691"/>
      <c r="E11" s="380">
        <f>+'Fracción I 2026'!F36</f>
        <v>787760</v>
      </c>
      <c r="F11" s="452">
        <f>IF($E$15=0,0,E11/$E$15)</f>
        <v>1</v>
      </c>
      <c r="G11" s="381"/>
      <c r="H11" s="127"/>
    </row>
    <row r="12" spans="1:8">
      <c r="A12" s="71"/>
      <c r="B12" s="379" t="s">
        <v>247</v>
      </c>
      <c r="C12" s="379"/>
      <c r="E12" s="380">
        <f>('Hoja de trabajo'!F32)</f>
        <v>0</v>
      </c>
      <c r="F12" s="452">
        <f>IF($E$15=0,0,E12/$E$15)</f>
        <v>0</v>
      </c>
      <c r="G12" s="381"/>
      <c r="H12" s="127"/>
    </row>
    <row r="13" spans="1:8">
      <c r="A13" s="71"/>
      <c r="B13" s="379" t="s">
        <v>248</v>
      </c>
      <c r="C13" s="379"/>
      <c r="E13" s="380">
        <f>('Hoja de trabajo'!F34)</f>
        <v>0</v>
      </c>
      <c r="F13" s="452">
        <f>IF($E$15=0,0,E13/$E$15)</f>
        <v>0</v>
      </c>
      <c r="G13" s="381"/>
      <c r="H13" s="127"/>
    </row>
    <row r="14" spans="1:8">
      <c r="A14" s="71"/>
      <c r="E14" s="381"/>
      <c r="F14" s="452"/>
      <c r="G14" s="376"/>
      <c r="H14" s="127"/>
    </row>
    <row r="15" spans="1:8" ht="15.6" thickBot="1">
      <c r="A15" s="697" t="s">
        <v>249</v>
      </c>
      <c r="B15" s="698"/>
      <c r="C15" s="698"/>
      <c r="D15" s="377"/>
      <c r="E15" s="211">
        <f>E11+E12+E13</f>
        <v>787760</v>
      </c>
      <c r="F15" s="453">
        <f>F11+F12+F13</f>
        <v>1</v>
      </c>
      <c r="G15" s="381"/>
      <c r="H15" s="127"/>
    </row>
    <row r="16" spans="1:8" ht="15.6" thickTop="1">
      <c r="A16" s="71"/>
      <c r="E16" s="381"/>
      <c r="F16" s="454"/>
      <c r="G16" s="376"/>
      <c r="H16" s="78"/>
    </row>
    <row r="17" spans="1:8">
      <c r="A17" s="71"/>
      <c r="E17" s="381"/>
      <c r="F17" s="454"/>
      <c r="G17" s="376"/>
      <c r="H17" s="78"/>
    </row>
    <row r="18" spans="1:8">
      <c r="A18" s="71"/>
      <c r="B18" s="126" t="s">
        <v>250</v>
      </c>
      <c r="E18" s="381"/>
      <c r="F18" s="455"/>
      <c r="G18" s="376"/>
      <c r="H18" s="78"/>
    </row>
    <row r="19" spans="1:8">
      <c r="A19" s="71"/>
      <c r="B19" s="126"/>
      <c r="E19" s="381"/>
      <c r="F19" s="455"/>
      <c r="G19" s="376"/>
      <c r="H19" s="78"/>
    </row>
    <row r="20" spans="1:8">
      <c r="A20" s="129"/>
      <c r="B20" s="379" t="s">
        <v>251</v>
      </c>
      <c r="C20" s="379"/>
      <c r="D20" s="379"/>
      <c r="E20" s="381">
        <f>+'Fracción II 1er 2026'!U471</f>
        <v>470689.90836499969</v>
      </c>
      <c r="F20" s="456">
        <f>IF($E$25=0,0,E20/E$25)</f>
        <v>0.90057163956093222</v>
      </c>
      <c r="G20" s="381"/>
      <c r="H20" s="127"/>
    </row>
    <row r="21" spans="1:8">
      <c r="A21" s="71"/>
      <c r="B21" s="379" t="s">
        <v>285</v>
      </c>
      <c r="C21" s="379"/>
      <c r="D21" s="379"/>
      <c r="E21" s="381">
        <f>+'Fracción III 1er 2026'!E42</f>
        <v>5178.5359300000009</v>
      </c>
      <c r="F21" s="456">
        <f>IF($E$25=0,0,E21/E$25)</f>
        <v>9.908099812900268E-3</v>
      </c>
      <c r="G21" s="381"/>
      <c r="H21" s="127"/>
    </row>
    <row r="22" spans="1:8">
      <c r="A22" s="71"/>
      <c r="B22" s="379" t="s">
        <v>252</v>
      </c>
      <c r="C22" s="379"/>
      <c r="D22" s="379"/>
      <c r="E22" s="381">
        <f>+'Fracción III 1er 2026'!I42</f>
        <v>46788.374649999998</v>
      </c>
      <c r="F22" s="456">
        <f>IF($E$25=0,0,E22/E$25)</f>
        <v>8.9520260626167469E-2</v>
      </c>
      <c r="G22" s="381"/>
      <c r="H22" s="127"/>
    </row>
    <row r="23" spans="1:8">
      <c r="A23" s="71"/>
      <c r="B23" s="379" t="s">
        <v>253</v>
      </c>
      <c r="C23" s="379"/>
      <c r="D23" s="379"/>
      <c r="E23" s="381">
        <v>0</v>
      </c>
      <c r="F23" s="456">
        <f>IF($E$25=0,0,E23/E$25)</f>
        <v>0</v>
      </c>
      <c r="G23" s="381"/>
      <c r="H23" s="127"/>
    </row>
    <row r="24" spans="1:8">
      <c r="A24" s="71"/>
      <c r="E24" s="381"/>
      <c r="F24" s="456"/>
      <c r="G24" s="381"/>
      <c r="H24" s="127"/>
    </row>
    <row r="25" spans="1:8" ht="15.6" thickBot="1">
      <c r="A25" s="697" t="s">
        <v>254</v>
      </c>
      <c r="B25" s="698"/>
      <c r="C25" s="698"/>
      <c r="D25" s="377"/>
      <c r="E25" s="211">
        <f>E20+E21+E22+E23</f>
        <v>522656.81894499972</v>
      </c>
      <c r="F25" s="453">
        <f>F20+F21+F22+F23</f>
        <v>1</v>
      </c>
      <c r="G25" s="381"/>
      <c r="H25" s="127"/>
    </row>
    <row r="26" spans="1:8" ht="15.6" thickTop="1">
      <c r="A26" s="128"/>
      <c r="B26" s="449"/>
      <c r="C26" s="449"/>
      <c r="D26" s="377"/>
      <c r="E26" s="381"/>
      <c r="F26" s="453"/>
      <c r="G26" s="376"/>
      <c r="H26" s="78"/>
    </row>
    <row r="27" spans="1:8">
      <c r="A27" s="71"/>
      <c r="E27" s="381"/>
      <c r="F27" s="454"/>
      <c r="G27" s="376"/>
      <c r="H27" s="78"/>
    </row>
    <row r="28" spans="1:8" ht="15.6" thickBot="1">
      <c r="A28" s="678" t="s">
        <v>255</v>
      </c>
      <c r="B28" s="679"/>
      <c r="C28" s="377"/>
      <c r="E28" s="211">
        <f>E15-E25</f>
        <v>265103.18105500028</v>
      </c>
      <c r="F28" s="457">
        <f>IF(E15=0,0,E28/E15)</f>
        <v>0.33652785246140993</v>
      </c>
      <c r="G28" s="381"/>
      <c r="H28" s="130"/>
    </row>
    <row r="29" spans="1:8" ht="15.6" thickTop="1">
      <c r="A29" s="71"/>
      <c r="E29" s="376"/>
      <c r="F29" s="382"/>
      <c r="G29" s="376"/>
      <c r="H29" s="78"/>
    </row>
    <row r="30" spans="1:8">
      <c r="A30" s="71"/>
      <c r="E30" s="376"/>
      <c r="F30" s="376"/>
      <c r="G30" s="376"/>
      <c r="H30" s="78"/>
    </row>
    <row r="31" spans="1:8">
      <c r="A31" s="71"/>
      <c r="H31" s="78"/>
    </row>
    <row r="32" spans="1:8">
      <c r="A32" s="71"/>
      <c r="H32" s="78"/>
    </row>
    <row r="33" spans="1:8">
      <c r="A33" s="131"/>
      <c r="B33" s="383"/>
      <c r="C33" s="383"/>
      <c r="D33" s="383"/>
      <c r="E33" s="383"/>
      <c r="F33" s="383"/>
      <c r="G33" s="383"/>
      <c r="H33" s="78"/>
    </row>
    <row r="34" spans="1:8">
      <c r="A34" s="693"/>
      <c r="B34" s="694"/>
      <c r="C34" s="694"/>
      <c r="E34" s="692"/>
      <c r="F34" s="692"/>
      <c r="G34" s="692"/>
      <c r="H34" s="78"/>
    </row>
    <row r="35" spans="1:8" ht="30.75" customHeight="1">
      <c r="A35" s="695" t="s">
        <v>286</v>
      </c>
      <c r="B35" s="696"/>
      <c r="C35" s="696"/>
      <c r="F35" s="672" t="s">
        <v>287</v>
      </c>
      <c r="G35" s="673"/>
      <c r="H35" s="674"/>
    </row>
    <row r="36" spans="1:8">
      <c r="A36" s="71"/>
      <c r="B36" s="647"/>
      <c r="C36" s="647"/>
      <c r="D36" s="647"/>
      <c r="H36" s="78"/>
    </row>
    <row r="37" spans="1:8" ht="15.6">
      <c r="A37" s="132" t="s">
        <v>257</v>
      </c>
      <c r="H37" s="78"/>
    </row>
    <row r="38" spans="1:8" ht="24.75" customHeight="1">
      <c r="A38" s="675" t="s">
        <v>258</v>
      </c>
      <c r="B38" s="676"/>
      <c r="C38" s="676"/>
      <c r="D38" s="676"/>
      <c r="E38" s="676"/>
      <c r="F38" s="676"/>
      <c r="G38" s="676"/>
      <c r="H38" s="677"/>
    </row>
    <row r="39" spans="1:8" ht="48" customHeight="1">
      <c r="A39" s="675"/>
      <c r="B39" s="676"/>
      <c r="C39" s="676"/>
      <c r="D39" s="676"/>
      <c r="E39" s="676"/>
      <c r="F39" s="676"/>
      <c r="G39" s="676"/>
      <c r="H39" s="677"/>
    </row>
    <row r="40" spans="1:8" ht="15.6" thickBot="1">
      <c r="A40" s="79"/>
      <c r="B40" s="80"/>
      <c r="C40" s="80"/>
      <c r="D40" s="80"/>
      <c r="E40" s="80"/>
      <c r="F40" s="80"/>
      <c r="G40" s="80"/>
      <c r="H40" s="119"/>
    </row>
    <row r="41" spans="1:8">
      <c r="A41" s="71"/>
    </row>
  </sheetData>
  <mergeCells count="16">
    <mergeCell ref="C2:H3"/>
    <mergeCell ref="F35:H35"/>
    <mergeCell ref="A38:H39"/>
    <mergeCell ref="A28:B28"/>
    <mergeCell ref="B36:D36"/>
    <mergeCell ref="A1:B4"/>
    <mergeCell ref="C4:H4"/>
    <mergeCell ref="A6:H6"/>
    <mergeCell ref="E8:E9"/>
    <mergeCell ref="B11:C11"/>
    <mergeCell ref="E34:G34"/>
    <mergeCell ref="A34:C34"/>
    <mergeCell ref="A35:C35"/>
    <mergeCell ref="A25:C25"/>
    <mergeCell ref="A15:C15"/>
    <mergeCell ref="C5:H5"/>
  </mergeCells>
  <printOptions verticalCentered="1"/>
  <pageMargins left="0.70866141732283472" right="0.70866141732283472" top="0.74803149606299213" bottom="0.74803149606299213" header="0.31496062992125984" footer="0.31496062992125984"/>
  <pageSetup scale="94" orientation="portrait" r:id="rId1"/>
  <rowBreaks count="1" manualBreakCount="1">
    <brk id="40" max="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BC343-04C8-4DFD-9D87-88D35497D3EC}">
  <sheetPr>
    <tabColor rgb="FFFF0000"/>
    <pageSetUpPr fitToPage="1"/>
  </sheetPr>
  <dimension ref="A1:H67"/>
  <sheetViews>
    <sheetView topLeftCell="A43" zoomScaleNormal="100" workbookViewId="0">
      <selection activeCell="B50" sqref="B50:D50"/>
    </sheetView>
  </sheetViews>
  <sheetFormatPr baseColWidth="10" defaultColWidth="11.44140625" defaultRowHeight="14.4"/>
  <cols>
    <col min="1" max="1" width="9.33203125" style="458" customWidth="1"/>
    <col min="2" max="2" width="70.5546875" style="458" customWidth="1"/>
    <col min="3" max="3" width="14" style="458" customWidth="1"/>
    <col min="4" max="4" width="17.88671875" style="458" customWidth="1"/>
    <col min="5" max="5" width="7.5546875" style="458" customWidth="1"/>
    <col min="6" max="6" width="11.44140625" style="458"/>
    <col min="7" max="7" width="13.6640625" style="458" bestFit="1" customWidth="1"/>
    <col min="8" max="16384" width="11.44140625" style="458"/>
  </cols>
  <sheetData>
    <row r="1" spans="1:5" ht="40.5" customHeight="1">
      <c r="A1" s="701" t="s">
        <v>412</v>
      </c>
      <c r="B1" s="702"/>
      <c r="C1" s="702"/>
      <c r="D1" s="702"/>
      <c r="E1" s="703"/>
    </row>
    <row r="2" spans="1:5">
      <c r="A2" s="459" t="s">
        <v>288</v>
      </c>
      <c r="B2" s="459" t="s">
        <v>289</v>
      </c>
      <c r="C2" s="459">
        <v>2026</v>
      </c>
      <c r="D2" s="459">
        <v>2025</v>
      </c>
      <c r="E2" s="459" t="s">
        <v>154</v>
      </c>
    </row>
    <row r="3" spans="1:5">
      <c r="A3" s="460">
        <v>1000</v>
      </c>
      <c r="B3" s="461" t="s">
        <v>290</v>
      </c>
      <c r="C3" s="462">
        <v>7370737952</v>
      </c>
      <c r="D3" s="499">
        <v>7300495691</v>
      </c>
      <c r="E3" s="463"/>
    </row>
    <row r="4" spans="1:5">
      <c r="A4" s="464">
        <v>1100</v>
      </c>
      <c r="B4" s="465" t="s">
        <v>291</v>
      </c>
      <c r="C4" s="462">
        <v>744993205</v>
      </c>
      <c r="D4" s="499">
        <v>672476206</v>
      </c>
      <c r="E4" s="466"/>
    </row>
    <row r="5" spans="1:5">
      <c r="A5" s="467">
        <v>1110</v>
      </c>
      <c r="B5" s="468" t="s">
        <v>292</v>
      </c>
      <c r="C5" s="469">
        <v>695945001</v>
      </c>
      <c r="D5" s="500">
        <v>494090936</v>
      </c>
      <c r="E5" s="466"/>
    </row>
    <row r="6" spans="1:5">
      <c r="A6" s="467">
        <v>1120</v>
      </c>
      <c r="B6" s="468" t="s">
        <v>293</v>
      </c>
      <c r="C6" s="469">
        <v>54536877</v>
      </c>
      <c r="D6" s="500">
        <v>180682230</v>
      </c>
      <c r="E6" s="466"/>
    </row>
    <row r="7" spans="1:5">
      <c r="A7" s="467">
        <v>1130</v>
      </c>
      <c r="B7" s="468" t="s">
        <v>294</v>
      </c>
      <c r="C7" s="469">
        <v>29558732</v>
      </c>
      <c r="D7" s="500">
        <v>33964233</v>
      </c>
      <c r="E7" s="466" t="s">
        <v>295</v>
      </c>
    </row>
    <row r="8" spans="1:5">
      <c r="A8" s="467">
        <v>1140</v>
      </c>
      <c r="B8" s="468" t="s">
        <v>296</v>
      </c>
      <c r="C8" s="500">
        <v>0</v>
      </c>
      <c r="D8" s="500">
        <v>0</v>
      </c>
      <c r="E8" s="466" t="s">
        <v>297</v>
      </c>
    </row>
    <row r="9" spans="1:5">
      <c r="A9" s="467">
        <v>1150</v>
      </c>
      <c r="B9" s="468" t="s">
        <v>298</v>
      </c>
      <c r="C9" s="469">
        <v>1213789</v>
      </c>
      <c r="D9" s="500">
        <v>0</v>
      </c>
      <c r="E9" s="466" t="s">
        <v>297</v>
      </c>
    </row>
    <row r="10" spans="1:5">
      <c r="A10" s="467">
        <v>1160</v>
      </c>
      <c r="B10" s="468" t="s">
        <v>299</v>
      </c>
      <c r="C10" s="469">
        <v>-37242134</v>
      </c>
      <c r="D10" s="500">
        <v>-37242134</v>
      </c>
      <c r="E10" s="466"/>
    </row>
    <row r="11" spans="1:5">
      <c r="A11" s="467">
        <v>1190</v>
      </c>
      <c r="B11" s="468" t="s">
        <v>300</v>
      </c>
      <c r="C11" s="469">
        <v>980940</v>
      </c>
      <c r="D11" s="500">
        <v>980941</v>
      </c>
      <c r="E11" s="466" t="s">
        <v>301</v>
      </c>
    </row>
    <row r="12" spans="1:5">
      <c r="A12" s="464">
        <v>1200</v>
      </c>
      <c r="B12" s="465" t="s">
        <v>302</v>
      </c>
      <c r="C12" s="462">
        <v>6625744747</v>
      </c>
      <c r="D12" s="499">
        <v>6628019485</v>
      </c>
      <c r="E12" s="466"/>
    </row>
    <row r="13" spans="1:5">
      <c r="A13" s="467">
        <v>1210</v>
      </c>
      <c r="B13" s="468" t="s">
        <v>303</v>
      </c>
      <c r="C13" s="469">
        <v>1215762072</v>
      </c>
      <c r="D13" s="500">
        <v>1187995876</v>
      </c>
      <c r="E13" s="466"/>
    </row>
    <row r="14" spans="1:5">
      <c r="A14" s="467">
        <v>1220</v>
      </c>
      <c r="B14" s="468" t="s">
        <v>304</v>
      </c>
      <c r="C14" s="469">
        <v>12767739</v>
      </c>
      <c r="D14" s="500">
        <v>11808481</v>
      </c>
      <c r="E14" s="466"/>
    </row>
    <row r="15" spans="1:5">
      <c r="A15" s="467">
        <v>1230</v>
      </c>
      <c r="B15" s="468" t="s">
        <v>305</v>
      </c>
      <c r="C15" s="469">
        <v>6532913686</v>
      </c>
      <c r="D15" s="500">
        <v>6509633708</v>
      </c>
      <c r="E15" s="466" t="s">
        <v>306</v>
      </c>
    </row>
    <row r="16" spans="1:5">
      <c r="A16" s="467">
        <v>1240</v>
      </c>
      <c r="B16" s="468" t="s">
        <v>307</v>
      </c>
      <c r="C16" s="469">
        <v>2323110521</v>
      </c>
      <c r="D16" s="500">
        <v>2325690006</v>
      </c>
      <c r="E16" s="466" t="s">
        <v>306</v>
      </c>
    </row>
    <row r="17" spans="1:5">
      <c r="A17" s="467">
        <v>1250</v>
      </c>
      <c r="B17" s="468" t="s">
        <v>308</v>
      </c>
      <c r="C17" s="469">
        <v>64202421</v>
      </c>
      <c r="D17" s="500">
        <v>64202421</v>
      </c>
      <c r="E17" s="466" t="s">
        <v>309</v>
      </c>
    </row>
    <row r="18" spans="1:5">
      <c r="A18" s="467">
        <v>1260</v>
      </c>
      <c r="B18" s="468" t="s">
        <v>310</v>
      </c>
      <c r="C18" s="469">
        <v>-3551455892</v>
      </c>
      <c r="D18" s="500">
        <v>-3501003307</v>
      </c>
      <c r="E18" s="466"/>
    </row>
    <row r="19" spans="1:5">
      <c r="A19" s="467">
        <v>1270</v>
      </c>
      <c r="B19" s="468" t="s">
        <v>311</v>
      </c>
      <c r="C19" s="469">
        <v>28444200</v>
      </c>
      <c r="D19" s="500">
        <v>29692300</v>
      </c>
      <c r="E19" s="466" t="s">
        <v>309</v>
      </c>
    </row>
    <row r="20" spans="1:5">
      <c r="A20" s="467">
        <v>1280</v>
      </c>
      <c r="B20" s="468" t="s">
        <v>312</v>
      </c>
      <c r="C20" s="469">
        <v>0</v>
      </c>
      <c r="D20" s="500">
        <v>0</v>
      </c>
      <c r="E20" s="466" t="s">
        <v>313</v>
      </c>
    </row>
    <row r="21" spans="1:5">
      <c r="A21" s="467">
        <v>1290</v>
      </c>
      <c r="B21" s="468" t="s">
        <v>314</v>
      </c>
      <c r="C21" s="469">
        <v>0</v>
      </c>
      <c r="D21" s="501">
        <v>0</v>
      </c>
      <c r="E21" s="466" t="s">
        <v>301</v>
      </c>
    </row>
    <row r="22" spans="1:5">
      <c r="A22" s="464">
        <v>2000</v>
      </c>
      <c r="B22" s="465" t="s">
        <v>315</v>
      </c>
      <c r="C22" s="462">
        <v>1216295877</v>
      </c>
      <c r="D22" s="499">
        <v>1302249478</v>
      </c>
      <c r="E22" s="470"/>
    </row>
    <row r="23" spans="1:5">
      <c r="A23" s="464">
        <v>2100</v>
      </c>
      <c r="B23" s="465" t="s">
        <v>316</v>
      </c>
      <c r="C23" s="462">
        <v>107433196</v>
      </c>
      <c r="D23" s="499">
        <v>166491968</v>
      </c>
      <c r="E23" s="466"/>
    </row>
    <row r="24" spans="1:5">
      <c r="A24" s="467">
        <v>2110</v>
      </c>
      <c r="B24" s="468" t="s">
        <v>317</v>
      </c>
      <c r="C24" s="469">
        <v>89511952</v>
      </c>
      <c r="D24" s="500">
        <v>142983833</v>
      </c>
      <c r="E24" s="466" t="s">
        <v>318</v>
      </c>
    </row>
    <row r="25" spans="1:5">
      <c r="A25" s="467">
        <v>2120</v>
      </c>
      <c r="B25" s="468" t="s">
        <v>319</v>
      </c>
      <c r="C25" s="469">
        <v>95658</v>
      </c>
      <c r="D25" s="500">
        <v>95658</v>
      </c>
      <c r="E25" s="466" t="s">
        <v>318</v>
      </c>
    </row>
    <row r="26" spans="1:5">
      <c r="A26" s="467">
        <v>2130</v>
      </c>
      <c r="B26" s="468" t="s">
        <v>320</v>
      </c>
      <c r="C26" s="500">
        <v>0</v>
      </c>
      <c r="D26" s="500">
        <v>0</v>
      </c>
      <c r="E26" s="466" t="s">
        <v>321</v>
      </c>
    </row>
    <row r="27" spans="1:5">
      <c r="A27" s="467">
        <v>2140</v>
      </c>
      <c r="B27" s="468" t="s">
        <v>322</v>
      </c>
      <c r="C27" s="500">
        <v>0</v>
      </c>
      <c r="D27" s="500">
        <v>0</v>
      </c>
      <c r="E27" s="466"/>
    </row>
    <row r="28" spans="1:5">
      <c r="A28" s="467">
        <v>2150</v>
      </c>
      <c r="B28" s="468" t="s">
        <v>323</v>
      </c>
      <c r="C28" s="500">
        <v>0</v>
      </c>
      <c r="D28" s="500">
        <v>0</v>
      </c>
      <c r="E28" s="466"/>
    </row>
    <row r="29" spans="1:5">
      <c r="A29" s="467">
        <v>2160</v>
      </c>
      <c r="B29" s="468" t="s">
        <v>324</v>
      </c>
      <c r="C29" s="469">
        <v>690995</v>
      </c>
      <c r="D29" s="500">
        <v>690995</v>
      </c>
      <c r="E29" s="466" t="s">
        <v>325</v>
      </c>
    </row>
    <row r="30" spans="1:5">
      <c r="A30" s="467">
        <v>2170</v>
      </c>
      <c r="B30" s="468" t="s">
        <v>326</v>
      </c>
      <c r="C30" s="500">
        <v>0</v>
      </c>
      <c r="D30" s="500">
        <v>0</v>
      </c>
      <c r="E30" s="466"/>
    </row>
    <row r="31" spans="1:5">
      <c r="A31" s="467">
        <v>2190</v>
      </c>
      <c r="B31" s="468" t="s">
        <v>327</v>
      </c>
      <c r="C31" s="469">
        <v>17134591</v>
      </c>
      <c r="D31" s="500">
        <v>22721482</v>
      </c>
      <c r="E31" s="466"/>
    </row>
    <row r="32" spans="1:5">
      <c r="A32" s="464">
        <v>2200</v>
      </c>
      <c r="B32" s="465" t="s">
        <v>328</v>
      </c>
      <c r="C32" s="462">
        <v>1108862681</v>
      </c>
      <c r="D32" s="499">
        <v>1135757510</v>
      </c>
      <c r="E32" s="466"/>
    </row>
    <row r="33" spans="1:8">
      <c r="A33" s="467">
        <v>2210</v>
      </c>
      <c r="B33" s="468" t="s">
        <v>329</v>
      </c>
      <c r="C33" s="500">
        <v>0</v>
      </c>
      <c r="D33" s="500">
        <v>0</v>
      </c>
      <c r="E33" s="466"/>
    </row>
    <row r="34" spans="1:8">
      <c r="A34" s="467">
        <v>2220</v>
      </c>
      <c r="B34" s="468" t="s">
        <v>330</v>
      </c>
      <c r="C34" s="500">
        <v>0</v>
      </c>
      <c r="D34" s="500">
        <v>0</v>
      </c>
      <c r="E34" s="466"/>
    </row>
    <row r="35" spans="1:8">
      <c r="A35" s="467">
        <v>2230</v>
      </c>
      <c r="B35" s="468" t="s">
        <v>331</v>
      </c>
      <c r="C35" s="500">
        <v>0</v>
      </c>
      <c r="D35" s="500">
        <v>0</v>
      </c>
      <c r="E35" s="466" t="s">
        <v>321</v>
      </c>
    </row>
    <row r="36" spans="1:8">
      <c r="A36" s="467">
        <v>2240</v>
      </c>
      <c r="B36" s="468" t="s">
        <v>332</v>
      </c>
      <c r="C36" s="500">
        <v>0</v>
      </c>
      <c r="D36" s="500">
        <v>0</v>
      </c>
      <c r="E36" s="466" t="s">
        <v>333</v>
      </c>
    </row>
    <row r="37" spans="1:8">
      <c r="A37" s="467">
        <v>2250</v>
      </c>
      <c r="B37" s="468" t="s">
        <v>334</v>
      </c>
      <c r="C37" s="500">
        <v>0</v>
      </c>
      <c r="D37" s="500">
        <v>0</v>
      </c>
      <c r="E37" s="466" t="s">
        <v>325</v>
      </c>
    </row>
    <row r="38" spans="1:8">
      <c r="A38" s="467">
        <v>2260</v>
      </c>
      <c r="B38" s="468" t="s">
        <v>335</v>
      </c>
      <c r="C38" s="469">
        <v>1108862681</v>
      </c>
      <c r="D38" s="500">
        <v>1135757510</v>
      </c>
      <c r="E38" s="466"/>
    </row>
    <row r="39" spans="1:8">
      <c r="A39" s="464">
        <v>3000</v>
      </c>
      <c r="B39" s="465" t="s">
        <v>336</v>
      </c>
      <c r="C39" s="462">
        <v>6154442075</v>
      </c>
      <c r="D39" s="499">
        <v>6002327362</v>
      </c>
      <c r="E39" s="470"/>
    </row>
    <row r="40" spans="1:8">
      <c r="A40" s="464">
        <v>3100</v>
      </c>
      <c r="B40" s="465" t="s">
        <v>337</v>
      </c>
      <c r="C40" s="462">
        <v>3577889940</v>
      </c>
      <c r="D40" s="499">
        <v>3577882674</v>
      </c>
      <c r="E40" s="466" t="s">
        <v>338</v>
      </c>
    </row>
    <row r="41" spans="1:8">
      <c r="A41" s="467">
        <v>3110</v>
      </c>
      <c r="B41" s="468" t="s">
        <v>339</v>
      </c>
      <c r="C41" s="469">
        <v>3543641522</v>
      </c>
      <c r="D41" s="500">
        <v>3543641522</v>
      </c>
      <c r="E41" s="466"/>
    </row>
    <row r="42" spans="1:8">
      <c r="A42" s="467">
        <v>3120</v>
      </c>
      <c r="B42" s="468" t="s">
        <v>340</v>
      </c>
      <c r="C42" s="469">
        <v>34248418</v>
      </c>
      <c r="D42" s="500">
        <v>34241152</v>
      </c>
      <c r="E42" s="466"/>
    </row>
    <row r="43" spans="1:8">
      <c r="A43" s="467">
        <v>3130</v>
      </c>
      <c r="B43" s="468" t="s">
        <v>341</v>
      </c>
      <c r="C43" s="500">
        <v>0</v>
      </c>
      <c r="D43" s="500">
        <v>0</v>
      </c>
      <c r="E43" s="466"/>
      <c r="G43" s="495"/>
      <c r="H43" s="495"/>
    </row>
    <row r="44" spans="1:8">
      <c r="A44" s="464">
        <v>3200</v>
      </c>
      <c r="B44" s="465" t="s">
        <v>342</v>
      </c>
      <c r="C44" s="462">
        <v>2564681551</v>
      </c>
      <c r="D44" s="502">
        <v>2412574104</v>
      </c>
      <c r="E44" s="466" t="s">
        <v>343</v>
      </c>
      <c r="G44" s="495"/>
    </row>
    <row r="45" spans="1:8">
      <c r="A45" s="467">
        <v>3210</v>
      </c>
      <c r="B45" s="468" t="s">
        <v>344</v>
      </c>
      <c r="C45" s="469">
        <v>345474778</v>
      </c>
      <c r="D45" s="500">
        <v>-35408659</v>
      </c>
      <c r="E45" s="466"/>
    </row>
    <row r="46" spans="1:8">
      <c r="A46" s="467">
        <v>3220</v>
      </c>
      <c r="B46" s="468" t="s">
        <v>345</v>
      </c>
      <c r="C46" s="469">
        <v>-833784314</v>
      </c>
      <c r="D46" s="500">
        <v>-609089472</v>
      </c>
      <c r="E46" s="466"/>
    </row>
    <row r="47" spans="1:8">
      <c r="A47" s="467">
        <v>3230</v>
      </c>
      <c r="B47" s="468" t="s">
        <v>346</v>
      </c>
      <c r="C47" s="469">
        <v>3042640756</v>
      </c>
      <c r="D47" s="500">
        <v>3042640756</v>
      </c>
      <c r="E47" s="466"/>
    </row>
    <row r="48" spans="1:8">
      <c r="A48" s="467">
        <v>3240</v>
      </c>
      <c r="B48" s="468" t="s">
        <v>347</v>
      </c>
      <c r="C48" s="500">
        <v>0</v>
      </c>
      <c r="D48" s="500">
        <v>0</v>
      </c>
      <c r="E48" s="466"/>
    </row>
    <row r="49" spans="1:5">
      <c r="A49" s="467">
        <v>3250</v>
      </c>
      <c r="B49" s="468" t="s">
        <v>348</v>
      </c>
      <c r="C49" s="469">
        <v>10350331</v>
      </c>
      <c r="D49" s="500">
        <v>10350330</v>
      </c>
      <c r="E49" s="466"/>
    </row>
    <row r="50" spans="1:5">
      <c r="A50" s="464">
        <v>3300</v>
      </c>
      <c r="B50" s="465" t="s">
        <v>349</v>
      </c>
      <c r="C50" s="462">
        <v>11870584</v>
      </c>
      <c r="D50" s="502">
        <v>11870584</v>
      </c>
      <c r="E50" s="466"/>
    </row>
    <row r="51" spans="1:5">
      <c r="A51" s="467">
        <v>3310</v>
      </c>
      <c r="B51" s="468" t="s">
        <v>350</v>
      </c>
      <c r="C51" s="469">
        <v>11870584</v>
      </c>
      <c r="D51" s="503">
        <v>11870584</v>
      </c>
      <c r="E51" s="466"/>
    </row>
    <row r="52" spans="1:5">
      <c r="A52" s="471">
        <v>3320</v>
      </c>
      <c r="B52" s="472" t="s">
        <v>351</v>
      </c>
      <c r="C52" s="473">
        <v>0</v>
      </c>
      <c r="D52" s="473">
        <v>0</v>
      </c>
      <c r="E52" s="474"/>
    </row>
    <row r="53" spans="1:5">
      <c r="A53" s="475"/>
      <c r="B53" s="468"/>
      <c r="C53" s="476"/>
      <c r="D53" s="468"/>
      <c r="E53" s="475"/>
    </row>
    <row r="54" spans="1:5">
      <c r="A54" s="475"/>
      <c r="B54" s="468"/>
      <c r="C54" s="476"/>
      <c r="D54" s="476"/>
      <c r="E54" s="475"/>
    </row>
    <row r="55" spans="1:5">
      <c r="A55" s="475" t="s">
        <v>352</v>
      </c>
      <c r="B55" s="468"/>
      <c r="C55" s="468"/>
      <c r="D55" s="468"/>
      <c r="E55" s="475"/>
    </row>
    <row r="56" spans="1:5" ht="15" customHeight="1">
      <c r="A56" s="704"/>
      <c r="B56" s="704"/>
      <c r="C56" s="704"/>
      <c r="D56" s="704"/>
      <c r="E56" s="704"/>
    </row>
    <row r="57" spans="1:5" ht="23.25" customHeight="1">
      <c r="A57" s="704"/>
      <c r="B57" s="704"/>
      <c r="C57" s="704"/>
      <c r="D57" s="704"/>
      <c r="E57" s="704"/>
    </row>
    <row r="58" spans="1:5">
      <c r="A58" s="477"/>
      <c r="B58" s="478"/>
      <c r="C58" s="478"/>
      <c r="D58" s="478"/>
      <c r="E58" s="477"/>
    </row>
    <row r="59" spans="1:5">
      <c r="A59" s="477"/>
      <c r="B59" s="478"/>
      <c r="C59" s="478"/>
      <c r="D59" s="478"/>
      <c r="E59" s="477"/>
    </row>
    <row r="60" spans="1:5">
      <c r="A60" s="477"/>
      <c r="B60" s="478"/>
      <c r="C60" s="478"/>
      <c r="D60" s="478"/>
      <c r="E60" s="477"/>
    </row>
    <row r="61" spans="1:5">
      <c r="A61" s="477"/>
      <c r="B61" s="478"/>
      <c r="C61" s="478"/>
      <c r="D61" s="478"/>
      <c r="E61" s="477"/>
    </row>
    <row r="62" spans="1:5">
      <c r="A62" s="477"/>
      <c r="B62" s="478"/>
      <c r="C62" s="478"/>
      <c r="D62" s="478"/>
      <c r="E62" s="477"/>
    </row>
    <row r="63" spans="1:5">
      <c r="A63" s="477"/>
      <c r="B63" s="478"/>
      <c r="C63" s="478"/>
      <c r="D63" s="478"/>
      <c r="E63" s="477"/>
    </row>
    <row r="64" spans="1:5">
      <c r="A64" s="477"/>
      <c r="B64" s="478"/>
      <c r="C64" s="478"/>
      <c r="D64" s="478"/>
      <c r="E64" s="477"/>
    </row>
    <row r="65" spans="1:5">
      <c r="A65" s="477"/>
      <c r="B65" s="478"/>
      <c r="C65" s="478"/>
      <c r="D65" s="478"/>
      <c r="E65" s="477"/>
    </row>
    <row r="66" spans="1:5">
      <c r="A66" s="477"/>
      <c r="B66" s="478"/>
      <c r="C66" s="478"/>
      <c r="D66" s="478"/>
      <c r="E66" s="477"/>
    </row>
    <row r="67" spans="1:5">
      <c r="A67" s="477"/>
      <c r="B67" s="478"/>
      <c r="C67" s="478"/>
      <c r="D67" s="478"/>
      <c r="E67" s="477"/>
    </row>
  </sheetData>
  <autoFilter ref="A2:E52" xr:uid="{00000000-0009-0000-0000-000025000000}"/>
  <mergeCells count="2">
    <mergeCell ref="A1:E1"/>
    <mergeCell ref="A56:E57"/>
  </mergeCells>
  <dataValidations count="3">
    <dataValidation allowBlank="1" showInputMessage="1" showErrorMessage="1" prompt="Corresponde al número de cuenta al tercer nivel del Plan de Cuentas emitido por el CONAC (DOF 23/12/2015)." sqref="A2" xr:uid="{99149616-E852-4962-B4D6-3B2EE7C56424}"/>
    <dataValidation allowBlank="1" showInputMessage="1" showErrorMessage="1" prompt="Dato alfanumérico con el que se vincula este estado financiero con el documento denominado &quot;Notas a los Estados Financieros&quot;." sqref="E2" xr:uid="{FDAD9E7C-6296-4868-87B8-724581A9DA94}"/>
    <dataValidation allowBlank="1" showInputMessage="1" showErrorMessage="1" prompt="Corresponde al nombre o descripción de la cuenta de acuerdo al Plan de Cuentas emitido por el CONAC." sqref="B2:D2" xr:uid="{DB9FAF09-9975-4ECC-AC4F-6258AA8B4690}"/>
  </dataValidations>
  <printOptions horizontalCentered="1"/>
  <pageMargins left="0.25" right="0.25" top="0.75" bottom="0.75" header="0.3" footer="0.3"/>
  <pageSetup scale="7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4A38D-3046-4BF9-8B47-781681249431}">
  <sheetPr>
    <tabColor rgb="FFFF0000"/>
    <pageSetUpPr fitToPage="1"/>
  </sheetPr>
  <dimension ref="A1:G69"/>
  <sheetViews>
    <sheetView topLeftCell="A32" zoomScaleNormal="100" workbookViewId="0">
      <selection activeCell="B50" sqref="B50:D50"/>
    </sheetView>
  </sheetViews>
  <sheetFormatPr baseColWidth="10" defaultColWidth="11.44140625" defaultRowHeight="14.4"/>
  <cols>
    <col min="1" max="1" width="9.33203125" style="458" customWidth="1"/>
    <col min="2" max="2" width="70.5546875" style="458" customWidth="1"/>
    <col min="3" max="4" width="17.88671875" style="458" customWidth="1"/>
    <col min="5" max="5" width="7.5546875" style="458" customWidth="1"/>
    <col min="6" max="16384" width="11.44140625" style="458"/>
  </cols>
  <sheetData>
    <row r="1" spans="1:7" ht="42.75" customHeight="1">
      <c r="A1" s="701" t="s">
        <v>413</v>
      </c>
      <c r="B1" s="702"/>
      <c r="C1" s="702"/>
      <c r="D1" s="702"/>
      <c r="E1" s="703"/>
    </row>
    <row r="2" spans="1:7">
      <c r="A2" s="459" t="s">
        <v>288</v>
      </c>
      <c r="B2" s="459" t="s">
        <v>289</v>
      </c>
      <c r="C2" s="459">
        <v>2026</v>
      </c>
      <c r="D2" s="459">
        <v>2025</v>
      </c>
      <c r="E2" s="459" t="s">
        <v>154</v>
      </c>
    </row>
    <row r="3" spans="1:7">
      <c r="A3" s="464">
        <v>4000</v>
      </c>
      <c r="B3" s="465" t="s">
        <v>353</v>
      </c>
      <c r="C3" s="479">
        <v>1337328833</v>
      </c>
      <c r="D3" s="479">
        <v>4350335728</v>
      </c>
      <c r="E3" s="480"/>
    </row>
    <row r="4" spans="1:7">
      <c r="A4" s="464">
        <v>4100</v>
      </c>
      <c r="B4" s="465" t="s">
        <v>354</v>
      </c>
      <c r="C4" s="479">
        <v>205336970</v>
      </c>
      <c r="D4" s="479">
        <v>514850946</v>
      </c>
      <c r="E4" s="481" t="s">
        <v>355</v>
      </c>
    </row>
    <row r="5" spans="1:7">
      <c r="A5" s="467">
        <v>4110</v>
      </c>
      <c r="B5" s="468" t="s">
        <v>356</v>
      </c>
      <c r="C5" s="496">
        <v>0</v>
      </c>
      <c r="D5" s="496">
        <v>0</v>
      </c>
      <c r="E5" s="483"/>
    </row>
    <row r="6" spans="1:7">
      <c r="A6" s="467">
        <v>4120</v>
      </c>
      <c r="B6" s="468" t="s">
        <v>357</v>
      </c>
      <c r="C6" s="482">
        <v>28717179</v>
      </c>
      <c r="D6" s="496">
        <v>57425264</v>
      </c>
      <c r="E6" s="483"/>
    </row>
    <row r="7" spans="1:7">
      <c r="A7" s="467">
        <v>4130</v>
      </c>
      <c r="B7" s="468" t="s">
        <v>358</v>
      </c>
      <c r="C7" s="496">
        <v>0</v>
      </c>
      <c r="D7" s="496">
        <v>0</v>
      </c>
      <c r="E7" s="483"/>
    </row>
    <row r="8" spans="1:7">
      <c r="A8" s="467">
        <v>4140</v>
      </c>
      <c r="B8" s="468" t="s">
        <v>359</v>
      </c>
      <c r="C8" s="496">
        <v>0</v>
      </c>
      <c r="D8" s="496">
        <v>0</v>
      </c>
      <c r="E8" s="483"/>
    </row>
    <row r="9" spans="1:7">
      <c r="A9" s="467">
        <v>4150</v>
      </c>
      <c r="B9" s="468" t="s">
        <v>360</v>
      </c>
      <c r="C9" s="482">
        <v>2853697</v>
      </c>
      <c r="D9" s="496">
        <v>51565077</v>
      </c>
      <c r="E9" s="483"/>
    </row>
    <row r="10" spans="1:7">
      <c r="A10" s="467">
        <v>4160</v>
      </c>
      <c r="B10" s="468" t="s">
        <v>361</v>
      </c>
      <c r="C10" s="496">
        <v>0</v>
      </c>
      <c r="D10" s="496">
        <v>0</v>
      </c>
      <c r="E10" s="483"/>
    </row>
    <row r="11" spans="1:7">
      <c r="A11" s="467">
        <v>4170</v>
      </c>
      <c r="B11" s="468" t="s">
        <v>362</v>
      </c>
      <c r="C11" s="482">
        <v>173766094</v>
      </c>
      <c r="D11" s="496">
        <v>405860605</v>
      </c>
      <c r="E11" s="483"/>
      <c r="G11" s="484"/>
    </row>
    <row r="12" spans="1:7" ht="22.5" customHeight="1">
      <c r="A12" s="467">
        <v>4190</v>
      </c>
      <c r="B12" s="468" t="s">
        <v>363</v>
      </c>
      <c r="C12" s="496">
        <v>0</v>
      </c>
      <c r="D12" s="497">
        <v>0</v>
      </c>
      <c r="E12" s="483"/>
      <c r="G12" s="484"/>
    </row>
    <row r="13" spans="1:7" ht="20.399999999999999">
      <c r="A13" s="464">
        <v>4200</v>
      </c>
      <c r="B13" s="465" t="s">
        <v>364</v>
      </c>
      <c r="C13" s="479">
        <v>1131988157</v>
      </c>
      <c r="D13" s="498">
        <v>3835234307</v>
      </c>
      <c r="E13" s="481" t="s">
        <v>355</v>
      </c>
      <c r="G13" s="484"/>
    </row>
    <row r="14" spans="1:7">
      <c r="A14" s="467">
        <v>4210</v>
      </c>
      <c r="B14" s="468" t="s">
        <v>365</v>
      </c>
      <c r="C14" s="482">
        <v>1100000</v>
      </c>
      <c r="D14" s="496">
        <v>20431331</v>
      </c>
      <c r="E14" s="483"/>
    </row>
    <row r="15" spans="1:7">
      <c r="A15" s="467">
        <v>4220</v>
      </c>
      <c r="B15" s="468" t="s">
        <v>366</v>
      </c>
      <c r="C15" s="482">
        <v>1130888157</v>
      </c>
      <c r="D15" s="496">
        <v>3814802976</v>
      </c>
      <c r="E15" s="483"/>
    </row>
    <row r="16" spans="1:7">
      <c r="A16" s="464">
        <v>4300</v>
      </c>
      <c r="B16" s="465" t="s">
        <v>367</v>
      </c>
      <c r="C16" s="479">
        <v>3706</v>
      </c>
      <c r="D16" s="498">
        <v>250475</v>
      </c>
      <c r="E16" s="483" t="s">
        <v>368</v>
      </c>
      <c r="G16" s="484"/>
    </row>
    <row r="17" spans="1:5">
      <c r="A17" s="467">
        <v>4310</v>
      </c>
      <c r="B17" s="468" t="s">
        <v>369</v>
      </c>
      <c r="C17" s="496">
        <v>0</v>
      </c>
      <c r="D17" s="496">
        <v>0</v>
      </c>
      <c r="E17" s="483"/>
    </row>
    <row r="18" spans="1:5">
      <c r="A18" s="467">
        <v>4320</v>
      </c>
      <c r="B18" s="468" t="s">
        <v>370</v>
      </c>
      <c r="C18" s="496">
        <v>0</v>
      </c>
      <c r="D18" s="496">
        <v>0</v>
      </c>
      <c r="E18" s="483"/>
    </row>
    <row r="19" spans="1:5">
      <c r="A19" s="467">
        <v>4330</v>
      </c>
      <c r="B19" s="468" t="s">
        <v>371</v>
      </c>
      <c r="C19" s="496">
        <v>0</v>
      </c>
      <c r="D19" s="496">
        <v>0</v>
      </c>
      <c r="E19" s="483"/>
    </row>
    <row r="20" spans="1:5">
      <c r="A20" s="467">
        <v>4340</v>
      </c>
      <c r="B20" s="468" t="s">
        <v>372</v>
      </c>
      <c r="C20" s="496">
        <v>0</v>
      </c>
      <c r="D20" s="496">
        <v>0</v>
      </c>
      <c r="E20" s="483"/>
    </row>
    <row r="21" spans="1:5">
      <c r="A21" s="467">
        <v>4390</v>
      </c>
      <c r="B21" s="468" t="s">
        <v>373</v>
      </c>
      <c r="C21" s="482">
        <v>3706</v>
      </c>
      <c r="D21" s="496">
        <v>250475</v>
      </c>
      <c r="E21" s="481"/>
    </row>
    <row r="22" spans="1:5">
      <c r="A22" s="464">
        <v>5000</v>
      </c>
      <c r="B22" s="465" t="s">
        <v>374</v>
      </c>
      <c r="C22" s="479">
        <v>991854055</v>
      </c>
      <c r="D22" s="498">
        <v>4385744387</v>
      </c>
      <c r="E22" s="481" t="s">
        <v>375</v>
      </c>
    </row>
    <row r="23" spans="1:5">
      <c r="A23" s="464">
        <v>5100</v>
      </c>
      <c r="B23" s="465" t="s">
        <v>376</v>
      </c>
      <c r="C23" s="479">
        <v>911867274</v>
      </c>
      <c r="D23" s="498">
        <v>4065131129</v>
      </c>
      <c r="E23" s="483"/>
    </row>
    <row r="24" spans="1:5">
      <c r="A24" s="467">
        <v>5110</v>
      </c>
      <c r="B24" s="468" t="s">
        <v>377</v>
      </c>
      <c r="C24" s="482">
        <v>821917183</v>
      </c>
      <c r="D24" s="496">
        <v>3599860411</v>
      </c>
      <c r="E24" s="483"/>
    </row>
    <row r="25" spans="1:5">
      <c r="A25" s="467">
        <v>5120</v>
      </c>
      <c r="B25" s="468" t="s">
        <v>378</v>
      </c>
      <c r="C25" s="482">
        <v>14516222</v>
      </c>
      <c r="D25" s="496">
        <v>102018041</v>
      </c>
      <c r="E25" s="483"/>
    </row>
    <row r="26" spans="1:5">
      <c r="A26" s="467">
        <v>5130</v>
      </c>
      <c r="B26" s="468" t="s">
        <v>379</v>
      </c>
      <c r="C26" s="482">
        <v>75433869</v>
      </c>
      <c r="D26" s="496">
        <v>363252677</v>
      </c>
      <c r="E26" s="483"/>
    </row>
    <row r="27" spans="1:5">
      <c r="A27" s="464">
        <v>5200</v>
      </c>
      <c r="B27" s="465" t="s">
        <v>380</v>
      </c>
      <c r="C27" s="479">
        <v>24625214</v>
      </c>
      <c r="D27" s="498">
        <v>89842670</v>
      </c>
      <c r="E27" s="483"/>
    </row>
    <row r="28" spans="1:5">
      <c r="A28" s="467">
        <v>5210</v>
      </c>
      <c r="B28" s="468" t="s">
        <v>381</v>
      </c>
      <c r="C28" s="482">
        <v>0</v>
      </c>
      <c r="D28" s="497">
        <v>0</v>
      </c>
      <c r="E28" s="483"/>
    </row>
    <row r="29" spans="1:5">
      <c r="A29" s="467">
        <v>5220</v>
      </c>
      <c r="B29" s="468" t="s">
        <v>382</v>
      </c>
      <c r="C29" s="482">
        <v>0</v>
      </c>
      <c r="D29" s="497">
        <v>0</v>
      </c>
      <c r="E29" s="483"/>
    </row>
    <row r="30" spans="1:5">
      <c r="A30" s="467">
        <v>5230</v>
      </c>
      <c r="B30" s="468" t="s">
        <v>383</v>
      </c>
      <c r="C30" s="482">
        <v>0</v>
      </c>
      <c r="D30" s="497">
        <v>0</v>
      </c>
      <c r="E30" s="483"/>
    </row>
    <row r="31" spans="1:5">
      <c r="A31" s="467">
        <v>5240</v>
      </c>
      <c r="B31" s="468" t="s">
        <v>384</v>
      </c>
      <c r="C31" s="482">
        <v>24625214</v>
      </c>
      <c r="D31" s="496">
        <v>89842670</v>
      </c>
      <c r="E31" s="483"/>
    </row>
    <row r="32" spans="1:5">
      <c r="A32" s="467">
        <v>5250</v>
      </c>
      <c r="B32" s="468" t="s">
        <v>385</v>
      </c>
      <c r="C32" s="482">
        <v>0</v>
      </c>
      <c r="D32" s="497">
        <v>0</v>
      </c>
      <c r="E32" s="483"/>
    </row>
    <row r="33" spans="1:5">
      <c r="A33" s="467">
        <v>5260</v>
      </c>
      <c r="B33" s="468" t="s">
        <v>386</v>
      </c>
      <c r="C33" s="482">
        <v>0</v>
      </c>
      <c r="D33" s="497">
        <v>0</v>
      </c>
      <c r="E33" s="483"/>
    </row>
    <row r="34" spans="1:5">
      <c r="A34" s="467">
        <v>5270</v>
      </c>
      <c r="B34" s="468" t="s">
        <v>387</v>
      </c>
      <c r="C34" s="482">
        <v>0</v>
      </c>
      <c r="D34" s="497">
        <v>0</v>
      </c>
      <c r="E34" s="483"/>
    </row>
    <row r="35" spans="1:5">
      <c r="A35" s="467">
        <v>5280</v>
      </c>
      <c r="B35" s="468" t="s">
        <v>388</v>
      </c>
      <c r="C35" s="482">
        <v>0</v>
      </c>
      <c r="D35" s="497">
        <v>0</v>
      </c>
      <c r="E35" s="483"/>
    </row>
    <row r="36" spans="1:5">
      <c r="A36" s="467">
        <v>5290</v>
      </c>
      <c r="B36" s="468" t="s">
        <v>389</v>
      </c>
      <c r="C36" s="482">
        <v>0</v>
      </c>
      <c r="D36" s="497">
        <v>0</v>
      </c>
      <c r="E36" s="483"/>
    </row>
    <row r="37" spans="1:5">
      <c r="A37" s="464">
        <v>5300</v>
      </c>
      <c r="B37" s="465" t="s">
        <v>390</v>
      </c>
      <c r="C37" s="479">
        <v>0</v>
      </c>
      <c r="D37" s="498">
        <v>0</v>
      </c>
      <c r="E37" s="483"/>
    </row>
    <row r="38" spans="1:5">
      <c r="A38" s="467">
        <v>5310</v>
      </c>
      <c r="B38" s="468" t="s">
        <v>391</v>
      </c>
      <c r="C38" s="482">
        <v>0</v>
      </c>
      <c r="D38" s="497">
        <v>0</v>
      </c>
      <c r="E38" s="483"/>
    </row>
    <row r="39" spans="1:5">
      <c r="A39" s="467">
        <v>5320</v>
      </c>
      <c r="B39" s="468" t="s">
        <v>339</v>
      </c>
      <c r="C39" s="482">
        <v>0</v>
      </c>
      <c r="D39" s="497">
        <v>0</v>
      </c>
      <c r="E39" s="483"/>
    </row>
    <row r="40" spans="1:5">
      <c r="A40" s="467">
        <v>5330</v>
      </c>
      <c r="B40" s="468" t="s">
        <v>392</v>
      </c>
      <c r="C40" s="482">
        <v>0</v>
      </c>
      <c r="D40" s="497">
        <v>0</v>
      </c>
      <c r="E40" s="483"/>
    </row>
    <row r="41" spans="1:5">
      <c r="A41" s="464">
        <v>5400</v>
      </c>
      <c r="B41" s="465" t="s">
        <v>393</v>
      </c>
      <c r="C41" s="479">
        <v>0</v>
      </c>
      <c r="D41" s="498">
        <v>0</v>
      </c>
      <c r="E41" s="483"/>
    </row>
    <row r="42" spans="1:5">
      <c r="A42" s="467">
        <v>5410</v>
      </c>
      <c r="B42" s="468" t="s">
        <v>394</v>
      </c>
      <c r="C42" s="482">
        <v>0</v>
      </c>
      <c r="D42" s="497">
        <v>0</v>
      </c>
      <c r="E42" s="483"/>
    </row>
    <row r="43" spans="1:5">
      <c r="A43" s="467">
        <v>5420</v>
      </c>
      <c r="B43" s="468" t="s">
        <v>395</v>
      </c>
      <c r="C43" s="482">
        <v>0</v>
      </c>
      <c r="D43" s="497">
        <v>0</v>
      </c>
      <c r="E43" s="483"/>
    </row>
    <row r="44" spans="1:5">
      <c r="A44" s="467">
        <v>5430</v>
      </c>
      <c r="B44" s="468" t="s">
        <v>396</v>
      </c>
      <c r="C44" s="482">
        <v>0</v>
      </c>
      <c r="D44" s="497">
        <v>0</v>
      </c>
      <c r="E44" s="483"/>
    </row>
    <row r="45" spans="1:5">
      <c r="A45" s="467">
        <v>5440</v>
      </c>
      <c r="B45" s="468" t="s">
        <v>397</v>
      </c>
      <c r="C45" s="482">
        <v>0</v>
      </c>
      <c r="D45" s="497">
        <v>0</v>
      </c>
      <c r="E45" s="483"/>
    </row>
    <row r="46" spans="1:5">
      <c r="A46" s="467">
        <v>5450</v>
      </c>
      <c r="B46" s="468" t="s">
        <v>398</v>
      </c>
      <c r="C46" s="482">
        <v>0</v>
      </c>
      <c r="D46" s="497">
        <v>0</v>
      </c>
      <c r="E46" s="483"/>
    </row>
    <row r="47" spans="1:5">
      <c r="A47" s="464">
        <v>5500</v>
      </c>
      <c r="B47" s="465" t="s">
        <v>399</v>
      </c>
      <c r="C47" s="479">
        <v>55361567</v>
      </c>
      <c r="D47" s="498">
        <v>230770588</v>
      </c>
      <c r="E47" s="483"/>
    </row>
    <row r="48" spans="1:5">
      <c r="A48" s="467">
        <v>5510</v>
      </c>
      <c r="B48" s="468" t="s">
        <v>400</v>
      </c>
      <c r="C48" s="482">
        <v>54529847</v>
      </c>
      <c r="D48" s="496">
        <v>227406011</v>
      </c>
      <c r="E48" s="483"/>
    </row>
    <row r="49" spans="1:5">
      <c r="A49" s="467">
        <v>5520</v>
      </c>
      <c r="B49" s="468" t="s">
        <v>401</v>
      </c>
      <c r="C49" s="496">
        <v>0</v>
      </c>
      <c r="D49" s="496">
        <v>0</v>
      </c>
      <c r="E49" s="483"/>
    </row>
    <row r="50" spans="1:5">
      <c r="A50" s="467">
        <v>5530</v>
      </c>
      <c r="B50" s="468" t="s">
        <v>402</v>
      </c>
      <c r="C50" s="496">
        <v>0</v>
      </c>
      <c r="D50" s="496">
        <v>0</v>
      </c>
      <c r="E50" s="483"/>
    </row>
    <row r="51" spans="1:5">
      <c r="A51" s="467">
        <v>5590</v>
      </c>
      <c r="B51" s="468" t="s">
        <v>403</v>
      </c>
      <c r="C51" s="482">
        <v>831720</v>
      </c>
      <c r="D51" s="496">
        <v>3364577</v>
      </c>
      <c r="E51" s="483"/>
    </row>
    <row r="52" spans="1:5">
      <c r="A52" s="464">
        <v>5600</v>
      </c>
      <c r="B52" s="465" t="s">
        <v>404</v>
      </c>
      <c r="C52" s="496">
        <v>0</v>
      </c>
      <c r="D52" s="496">
        <v>0</v>
      </c>
      <c r="E52" s="483"/>
    </row>
    <row r="53" spans="1:5">
      <c r="A53" s="467">
        <v>5610</v>
      </c>
      <c r="B53" s="468" t="s">
        <v>405</v>
      </c>
      <c r="C53" s="496">
        <v>0</v>
      </c>
      <c r="D53" s="496">
        <v>0</v>
      </c>
      <c r="E53" s="483"/>
    </row>
    <row r="54" spans="1:5">
      <c r="A54" s="485">
        <v>3210</v>
      </c>
      <c r="B54" s="486" t="s">
        <v>406</v>
      </c>
      <c r="C54" s="487">
        <v>345474778</v>
      </c>
      <c r="D54" s="487">
        <v>-35408659</v>
      </c>
      <c r="E54" s="488"/>
    </row>
    <row r="55" spans="1:5">
      <c r="A55" s="489"/>
      <c r="B55" s="465"/>
      <c r="C55" s="490"/>
      <c r="D55" s="491"/>
      <c r="E55" s="465"/>
    </row>
    <row r="56" spans="1:5">
      <c r="A56" s="475"/>
      <c r="B56" s="468"/>
      <c r="C56" s="492"/>
      <c r="D56" s="492"/>
      <c r="E56" s="468"/>
    </row>
    <row r="57" spans="1:5">
      <c r="A57" s="475" t="s">
        <v>352</v>
      </c>
      <c r="B57" s="468"/>
      <c r="C57" s="468"/>
      <c r="D57" s="468"/>
      <c r="E57" s="475"/>
    </row>
    <row r="58" spans="1:5" ht="15" customHeight="1">
      <c r="A58" s="704"/>
      <c r="B58" s="704"/>
      <c r="C58" s="704"/>
      <c r="D58" s="704"/>
      <c r="E58" s="704"/>
    </row>
    <row r="59" spans="1:5" ht="23.25" customHeight="1">
      <c r="A59" s="704"/>
      <c r="B59" s="704"/>
      <c r="C59" s="704"/>
      <c r="D59" s="704"/>
      <c r="E59" s="704"/>
    </row>
    <row r="60" spans="1:5">
      <c r="A60" s="477"/>
      <c r="B60" s="478"/>
      <c r="C60" s="478"/>
      <c r="D60" s="478"/>
      <c r="E60" s="477"/>
    </row>
    <row r="61" spans="1:5">
      <c r="A61" s="477"/>
      <c r="B61" s="478"/>
      <c r="C61" s="478"/>
      <c r="D61" s="478"/>
      <c r="E61" s="477"/>
    </row>
    <row r="62" spans="1:5">
      <c r="A62" s="477"/>
      <c r="B62" s="478"/>
      <c r="C62" s="478"/>
      <c r="D62" s="478"/>
      <c r="E62" s="477"/>
    </row>
    <row r="63" spans="1:5">
      <c r="A63" s="477"/>
      <c r="B63" s="478"/>
      <c r="C63" s="478"/>
      <c r="D63" s="478"/>
      <c r="E63" s="477"/>
    </row>
    <row r="64" spans="1:5">
      <c r="A64" s="477"/>
      <c r="B64" s="478"/>
      <c r="C64" s="478"/>
      <c r="D64" s="478"/>
      <c r="E64" s="477"/>
    </row>
    <row r="65" spans="1:5">
      <c r="A65" s="477"/>
      <c r="B65" s="478"/>
      <c r="C65" s="478"/>
      <c r="D65" s="478"/>
      <c r="E65" s="477"/>
    </row>
    <row r="66" spans="1:5">
      <c r="A66" s="477"/>
      <c r="B66" s="478"/>
      <c r="C66" s="478"/>
      <c r="D66" s="478"/>
      <c r="E66" s="477"/>
    </row>
    <row r="67" spans="1:5">
      <c r="A67" s="477"/>
      <c r="B67" s="478"/>
      <c r="C67" s="478"/>
      <c r="D67" s="478"/>
      <c r="E67" s="477"/>
    </row>
    <row r="68" spans="1:5">
      <c r="A68" s="477"/>
      <c r="B68" s="478"/>
      <c r="C68" s="478"/>
      <c r="D68" s="478"/>
      <c r="E68" s="477"/>
    </row>
    <row r="69" spans="1:5">
      <c r="A69" s="477"/>
      <c r="B69" s="478"/>
      <c r="C69" s="478"/>
      <c r="D69" s="478"/>
      <c r="E69" s="477"/>
    </row>
  </sheetData>
  <mergeCells count="2">
    <mergeCell ref="A1:E1"/>
    <mergeCell ref="A58:E59"/>
  </mergeCells>
  <dataValidations disablePrompts="1" count="3">
    <dataValidation allowBlank="1" showInputMessage="1" showErrorMessage="1" prompt="Corresponde al número de cuenta al tercer nivel del Plan de Cuentas emitido por el CONAC (DOF 23/12/2015)." sqref="A2" xr:uid="{88370DC3-E771-4094-885E-3CDC15AE12D9}"/>
    <dataValidation allowBlank="1" showInputMessage="1" showErrorMessage="1" prompt="Dato alfanumérico con el que se vincula este estado financiero con el documento denominado &quot;Notas a los Estados Financieros&quot;." sqref="E2" xr:uid="{A9EA0ADB-9E2D-48CA-855B-DB202B952C63}"/>
    <dataValidation allowBlank="1" showInputMessage="1" showErrorMessage="1" prompt="Corresponde al nombre o descripción de la cuenta de acuerdo al Plan de Cuentas emitido por el CONAC." sqref="B2:D2" xr:uid="{905894AB-2CAF-45D1-9D69-DB96AE2CA0E9}"/>
  </dataValidations>
  <printOptions horizontalCentered="1"/>
  <pageMargins left="0.25" right="0.25" top="0.75" bottom="0.75" header="0.3" footer="0.3"/>
  <pageSetup scale="7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002F2A"/>
    <pageSetUpPr fitToPage="1"/>
  </sheetPr>
  <dimension ref="A1:I41"/>
  <sheetViews>
    <sheetView showGridLines="0" zoomScaleNormal="100" zoomScaleSheetLayoutView="100" workbookViewId="0">
      <selection activeCell="B30" sqref="B30"/>
    </sheetView>
  </sheetViews>
  <sheetFormatPr baseColWidth="10" defaultColWidth="11.44140625" defaultRowHeight="15"/>
  <cols>
    <col min="1" max="2" width="11.44140625" style="18" customWidth="1"/>
    <col min="3" max="3" width="16.44140625" style="18" customWidth="1"/>
    <col min="4" max="4" width="5" style="18" customWidth="1"/>
    <col min="5" max="5" width="15.109375" style="18" customWidth="1"/>
    <col min="6" max="6" width="11.44140625" style="18"/>
    <col min="7" max="7" width="15.109375" style="18" customWidth="1"/>
    <col min="8" max="8" width="11.6640625" style="18" customWidth="1"/>
    <col min="9" max="9" width="8.5546875" style="18" customWidth="1"/>
    <col min="10" max="16384" width="11.44140625" style="18"/>
  </cols>
  <sheetData>
    <row r="1" spans="1:9">
      <c r="A1" s="680" t="s">
        <v>243</v>
      </c>
      <c r="B1" s="681"/>
      <c r="C1" s="121"/>
      <c r="D1" s="121"/>
      <c r="E1" s="121"/>
      <c r="F1" s="121"/>
      <c r="G1" s="121"/>
      <c r="H1" s="121"/>
      <c r="I1" s="122"/>
    </row>
    <row r="2" spans="1:9" ht="57.75" customHeight="1">
      <c r="A2" s="682"/>
      <c r="B2" s="683"/>
      <c r="C2" s="670" t="str">
        <f>VLOOKUP('Hoja de trabajo'!$A$2,Hoja1!$B$1:$C$36,2,FALSE)</f>
        <v>U. de Guanajuato</v>
      </c>
      <c r="D2" s="670"/>
      <c r="E2" s="670"/>
      <c r="F2" s="670"/>
      <c r="G2" s="670"/>
      <c r="H2" s="670"/>
      <c r="I2" s="78"/>
    </row>
    <row r="3" spans="1:9" ht="20.25" customHeight="1">
      <c r="A3" s="682"/>
      <c r="B3" s="683"/>
      <c r="C3" s="670"/>
      <c r="D3" s="670"/>
      <c r="E3" s="670"/>
      <c r="F3" s="670"/>
      <c r="G3" s="670"/>
      <c r="H3" s="670"/>
      <c r="I3" s="78"/>
    </row>
    <row r="4" spans="1:9" ht="21" customHeight="1">
      <c r="A4" s="682"/>
      <c r="B4" s="683"/>
      <c r="C4" s="684" t="s">
        <v>225</v>
      </c>
      <c r="D4" s="684"/>
      <c r="E4" s="684"/>
      <c r="F4" s="684"/>
      <c r="G4" s="684"/>
      <c r="H4" s="684"/>
      <c r="I4" s="133"/>
    </row>
    <row r="5" spans="1:9">
      <c r="A5" s="71"/>
      <c r="C5" s="699" t="s">
        <v>215</v>
      </c>
      <c r="D5" s="699"/>
      <c r="E5" s="699"/>
      <c r="F5" s="699"/>
      <c r="G5" s="699"/>
      <c r="H5" s="699"/>
      <c r="I5" s="78"/>
    </row>
    <row r="6" spans="1:9" ht="24">
      <c r="A6" s="686" t="s">
        <v>244</v>
      </c>
      <c r="B6" s="705"/>
      <c r="C6" s="705"/>
      <c r="D6" s="705"/>
      <c r="E6" s="705"/>
      <c r="F6" s="705"/>
      <c r="G6" s="705"/>
      <c r="H6" s="705"/>
      <c r="I6" s="706"/>
    </row>
    <row r="7" spans="1:9">
      <c r="A7" s="71"/>
      <c r="I7" s="78"/>
    </row>
    <row r="8" spans="1:9" ht="21" customHeight="1">
      <c r="A8" s="71"/>
      <c r="E8" s="689" t="s">
        <v>33</v>
      </c>
      <c r="G8" s="707" t="s">
        <v>259</v>
      </c>
      <c r="I8" s="78"/>
    </row>
    <row r="9" spans="1:9" ht="21" customHeight="1">
      <c r="A9" s="709" t="s">
        <v>245</v>
      </c>
      <c r="B9" s="710"/>
      <c r="E9" s="690"/>
      <c r="G9" s="708"/>
      <c r="I9" s="78"/>
    </row>
    <row r="10" spans="1:9">
      <c r="A10" s="71"/>
      <c r="E10" s="378"/>
      <c r="I10" s="78"/>
    </row>
    <row r="11" spans="1:9">
      <c r="A11" s="71"/>
      <c r="B11" s="691" t="s">
        <v>246</v>
      </c>
      <c r="C11" s="691"/>
      <c r="E11" s="380">
        <f>('Hoja de trabajo'!J30)</f>
        <v>0</v>
      </c>
      <c r="F11" s="440">
        <f>IF($E$15=0,0,E11/$E$15)</f>
        <v>0</v>
      </c>
      <c r="G11" s="381">
        <f>('Edo Act 1er 2026'!E11+'Edo Act 2do 2026'!E11)</f>
        <v>787760</v>
      </c>
      <c r="H11" s="445">
        <f>IF($G$15=0,0,G11/$G$15)</f>
        <v>1</v>
      </c>
      <c r="I11" s="78"/>
    </row>
    <row r="12" spans="1:9">
      <c r="A12" s="71"/>
      <c r="B12" s="379" t="s">
        <v>247</v>
      </c>
      <c r="C12" s="379"/>
      <c r="E12" s="380">
        <f>('Hoja de trabajo'!J32)</f>
        <v>0</v>
      </c>
      <c r="F12" s="440">
        <f>IF($E$15=0,0,E12/$E$15)</f>
        <v>0</v>
      </c>
      <c r="G12" s="381">
        <f>('Edo Act 1er 2026'!E12+'Edo Act 2do 2026'!E12)</f>
        <v>0</v>
      </c>
      <c r="H12" s="445">
        <f>IF($G$15=0,0,G12/$G$15)</f>
        <v>0</v>
      </c>
      <c r="I12" s="78"/>
    </row>
    <row r="13" spans="1:9">
      <c r="A13" s="71"/>
      <c r="B13" s="379" t="s">
        <v>248</v>
      </c>
      <c r="C13" s="379"/>
      <c r="E13" s="380">
        <f>('Hoja de trabajo'!J34)</f>
        <v>0</v>
      </c>
      <c r="F13" s="440">
        <f>IF($E$15=0,0,E13/$E$15)</f>
        <v>0</v>
      </c>
      <c r="G13" s="381">
        <f>('Edo Act 1er 2026'!E13+'Edo Act 2do 2026'!E13)</f>
        <v>0</v>
      </c>
      <c r="H13" s="445">
        <f>IF($G$15=0,0,G13/$G$15)</f>
        <v>0</v>
      </c>
      <c r="I13" s="78"/>
    </row>
    <row r="14" spans="1:9">
      <c r="A14" s="71"/>
      <c r="E14" s="381"/>
      <c r="F14" s="440"/>
      <c r="G14" s="381"/>
      <c r="H14" s="446"/>
      <c r="I14" s="78"/>
    </row>
    <row r="15" spans="1:9" ht="15.6" thickBot="1">
      <c r="A15" s="697" t="s">
        <v>249</v>
      </c>
      <c r="B15" s="698"/>
      <c r="C15" s="698"/>
      <c r="D15" s="377"/>
      <c r="E15" s="212">
        <f>E11+E12+E13</f>
        <v>0</v>
      </c>
      <c r="F15" s="441">
        <f>F11+F12+F13</f>
        <v>0</v>
      </c>
      <c r="G15" s="212">
        <f>G11+G12+G13</f>
        <v>787760</v>
      </c>
      <c r="H15" s="446">
        <f>H11+H12+H13</f>
        <v>1</v>
      </c>
      <c r="I15" s="78"/>
    </row>
    <row r="16" spans="1:9" ht="15.6" thickTop="1">
      <c r="A16" s="71"/>
      <c r="E16" s="381"/>
      <c r="F16" s="442"/>
      <c r="G16" s="381"/>
      <c r="H16" s="447"/>
      <c r="I16" s="78"/>
    </row>
    <row r="17" spans="1:9">
      <c r="A17" s="71"/>
      <c r="E17" s="381"/>
      <c r="F17" s="442"/>
      <c r="G17" s="381"/>
      <c r="H17" s="447"/>
      <c r="I17" s="78"/>
    </row>
    <row r="18" spans="1:9">
      <c r="A18" s="709" t="s">
        <v>250</v>
      </c>
      <c r="B18" s="710"/>
      <c r="E18" s="381"/>
      <c r="F18" s="442"/>
      <c r="G18" s="381"/>
      <c r="H18" s="447"/>
      <c r="I18" s="78"/>
    </row>
    <row r="19" spans="1:9">
      <c r="A19" s="129"/>
      <c r="B19" s="377"/>
      <c r="E19" s="381"/>
      <c r="F19" s="442"/>
      <c r="G19" s="381"/>
      <c r="H19" s="447"/>
      <c r="I19" s="78"/>
    </row>
    <row r="20" spans="1:9">
      <c r="A20" s="129"/>
      <c r="B20" s="379" t="s">
        <v>251</v>
      </c>
      <c r="C20" s="379"/>
      <c r="D20" s="379"/>
      <c r="E20" s="381">
        <f>'Fracción II 2do 2026'!U466</f>
        <v>0</v>
      </c>
      <c r="F20" s="443">
        <f>IF($E$25=0,0,E20/E$25)</f>
        <v>0</v>
      </c>
      <c r="G20" s="381">
        <f>'Edo Act 1er 2026'!E20+E20</f>
        <v>470689.90836499969</v>
      </c>
      <c r="H20" s="448">
        <f>IF($G$25=0,0,G20/G$25)</f>
        <v>0.90057163956093222</v>
      </c>
      <c r="I20" s="78"/>
    </row>
    <row r="21" spans="1:9">
      <c r="A21" s="71"/>
      <c r="B21" s="379" t="s">
        <v>285</v>
      </c>
      <c r="C21" s="379"/>
      <c r="D21" s="379"/>
      <c r="E21" s="381">
        <f>'Fracción III 2do 2026'!E42</f>
        <v>0</v>
      </c>
      <c r="F21" s="443">
        <f>IF($E$25=0,0,E21/E$25)</f>
        <v>0</v>
      </c>
      <c r="G21" s="381">
        <f>'Edo Act 1er 2026'!E21+E21</f>
        <v>5178.5359300000009</v>
      </c>
      <c r="H21" s="448">
        <f t="shared" ref="H21:H23" si="0">IF($G$25=0,0,G21/G$25)</f>
        <v>9.908099812900268E-3</v>
      </c>
      <c r="I21" s="78"/>
    </row>
    <row r="22" spans="1:9">
      <c r="A22" s="71"/>
      <c r="B22" s="379" t="s">
        <v>252</v>
      </c>
      <c r="C22" s="379"/>
      <c r="D22" s="379"/>
      <c r="E22" s="381">
        <f>'Fracción III 2do 2026'!I42</f>
        <v>0</v>
      </c>
      <c r="F22" s="443">
        <f>IF($E$25=0,0,E22/E$25)</f>
        <v>0</v>
      </c>
      <c r="G22" s="381">
        <f>'Edo Act 1er 2026'!E22+E22</f>
        <v>46788.374649999998</v>
      </c>
      <c r="H22" s="448">
        <f t="shared" si="0"/>
        <v>8.9520260626167469E-2</v>
      </c>
      <c r="I22" s="78"/>
    </row>
    <row r="23" spans="1:9">
      <c r="A23" s="71"/>
      <c r="B23" s="379" t="s">
        <v>253</v>
      </c>
      <c r="C23" s="379"/>
      <c r="D23" s="379"/>
      <c r="E23" s="381">
        <f>'Fracción III 2do 2026'!M42</f>
        <v>0</v>
      </c>
      <c r="F23" s="443">
        <f>IF($E$25=0,0,E23/E$25)</f>
        <v>0</v>
      </c>
      <c r="G23" s="381">
        <f>'Edo Act 1er 2026'!E23+E23</f>
        <v>0</v>
      </c>
      <c r="H23" s="448">
        <f t="shared" si="0"/>
        <v>0</v>
      </c>
      <c r="I23" s="78"/>
    </row>
    <row r="24" spans="1:9">
      <c r="A24" s="71"/>
      <c r="E24" s="381"/>
      <c r="F24" s="443"/>
      <c r="G24" s="381"/>
      <c r="H24" s="447"/>
      <c r="I24" s="78"/>
    </row>
    <row r="25" spans="1:9" ht="15.6" thickBot="1">
      <c r="A25" s="697" t="s">
        <v>254</v>
      </c>
      <c r="B25" s="698"/>
      <c r="C25" s="698"/>
      <c r="D25" s="377"/>
      <c r="E25" s="212">
        <f>E20+E21+E22+E23</f>
        <v>0</v>
      </c>
      <c r="F25" s="441">
        <f>F20+F21+F22+F23</f>
        <v>0</v>
      </c>
      <c r="G25" s="212">
        <f>G20+G21+G22+G23</f>
        <v>522656.81894499972</v>
      </c>
      <c r="H25" s="446">
        <f>H20++H21+H22+H23</f>
        <v>1</v>
      </c>
      <c r="I25" s="78"/>
    </row>
    <row r="26" spans="1:9" ht="15.6" thickTop="1">
      <c r="A26" s="71"/>
      <c r="E26" s="381"/>
      <c r="F26" s="442"/>
      <c r="G26" s="381"/>
      <c r="H26" s="447"/>
      <c r="I26" s="78"/>
    </row>
    <row r="27" spans="1:9">
      <c r="A27" s="71"/>
      <c r="E27" s="381"/>
      <c r="F27" s="442"/>
      <c r="G27" s="381"/>
      <c r="H27" s="447"/>
      <c r="I27" s="78"/>
    </row>
    <row r="28" spans="1:9" ht="15.6" thickBot="1">
      <c r="A28" s="678" t="s">
        <v>255</v>
      </c>
      <c r="B28" s="679"/>
      <c r="C28" s="377"/>
      <c r="E28" s="212">
        <f>E15-E25</f>
        <v>0</v>
      </c>
      <c r="F28" s="444">
        <f>IF(E15=0,0,E28/E15)</f>
        <v>0</v>
      </c>
      <c r="G28" s="212">
        <f>G15-G25</f>
        <v>265103.18105500028</v>
      </c>
      <c r="H28" s="446">
        <f>IF(G15=0,0,G28/G15)</f>
        <v>0.33652785246140993</v>
      </c>
      <c r="I28" s="78"/>
    </row>
    <row r="29" spans="1:9" ht="15.6" thickTop="1">
      <c r="A29" s="71"/>
      <c r="F29" s="274"/>
      <c r="I29" s="78"/>
    </row>
    <row r="30" spans="1:9">
      <c r="A30" s="71"/>
      <c r="I30" s="78"/>
    </row>
    <row r="31" spans="1:9">
      <c r="A31" s="71"/>
      <c r="I31" s="78"/>
    </row>
    <row r="32" spans="1:9">
      <c r="A32" s="71"/>
      <c r="I32" s="78"/>
    </row>
    <row r="33" spans="1:9">
      <c r="A33" s="131"/>
      <c r="B33" s="383"/>
      <c r="C33" s="383"/>
      <c r="D33" s="383"/>
      <c r="E33" s="383"/>
      <c r="F33" s="383"/>
      <c r="G33" s="383"/>
      <c r="I33" s="78"/>
    </row>
    <row r="34" spans="1:9">
      <c r="A34" s="693"/>
      <c r="B34" s="694"/>
      <c r="C34" s="694"/>
      <c r="E34" s="692"/>
      <c r="F34" s="694"/>
      <c r="G34" s="694"/>
      <c r="I34" s="78"/>
    </row>
    <row r="35" spans="1:9">
      <c r="A35" s="711" t="s">
        <v>256</v>
      </c>
      <c r="B35" s="712"/>
      <c r="C35" s="712"/>
      <c r="F35" s="713" t="s">
        <v>66</v>
      </c>
      <c r="G35" s="713"/>
      <c r="H35" s="713"/>
      <c r="I35" s="78"/>
    </row>
    <row r="36" spans="1:9">
      <c r="A36" s="71"/>
      <c r="B36" s="647"/>
      <c r="C36" s="647"/>
      <c r="D36" s="647"/>
      <c r="I36" s="78"/>
    </row>
    <row r="37" spans="1:9" ht="15.6">
      <c r="A37" s="132" t="s">
        <v>257</v>
      </c>
      <c r="I37" s="78"/>
    </row>
    <row r="38" spans="1:9" ht="24.75" customHeight="1">
      <c r="A38" s="675" t="s">
        <v>258</v>
      </c>
      <c r="B38" s="676"/>
      <c r="C38" s="676"/>
      <c r="D38" s="676"/>
      <c r="E38" s="676"/>
      <c r="F38" s="676"/>
      <c r="G38" s="676"/>
      <c r="H38" s="676"/>
      <c r="I38" s="677"/>
    </row>
    <row r="39" spans="1:9" ht="48" customHeight="1">
      <c r="A39" s="675"/>
      <c r="B39" s="676"/>
      <c r="C39" s="676"/>
      <c r="D39" s="676"/>
      <c r="E39" s="676"/>
      <c r="F39" s="676"/>
      <c r="G39" s="676"/>
      <c r="H39" s="676"/>
      <c r="I39" s="677"/>
    </row>
    <row r="40" spans="1:9" ht="15.6" thickBot="1">
      <c r="A40" s="79"/>
      <c r="B40" s="80"/>
      <c r="C40" s="80"/>
      <c r="D40" s="80"/>
      <c r="E40" s="80"/>
      <c r="F40" s="80"/>
      <c r="G40" s="80"/>
      <c r="H40" s="80"/>
      <c r="I40" s="119"/>
    </row>
    <row r="41" spans="1:9">
      <c r="A41" s="71"/>
    </row>
  </sheetData>
  <mergeCells count="19">
    <mergeCell ref="E34:G34"/>
    <mergeCell ref="A35:C35"/>
    <mergeCell ref="F35:H35"/>
    <mergeCell ref="A38:I39"/>
    <mergeCell ref="A1:B4"/>
    <mergeCell ref="C4:H4"/>
    <mergeCell ref="C5:H5"/>
    <mergeCell ref="C2:H3"/>
    <mergeCell ref="A6:I6"/>
    <mergeCell ref="B36:D36"/>
    <mergeCell ref="A34:C34"/>
    <mergeCell ref="G8:G9"/>
    <mergeCell ref="A28:B28"/>
    <mergeCell ref="E8:E9"/>
    <mergeCell ref="A9:B9"/>
    <mergeCell ref="B11:C11"/>
    <mergeCell ref="A15:C15"/>
    <mergeCell ref="A25:C25"/>
    <mergeCell ref="A18:B18"/>
  </mergeCells>
  <pageMargins left="0.7" right="0.7" top="0.75" bottom="0.75" header="0.3" footer="0.3"/>
  <pageSetup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002F2A"/>
    <pageSetUpPr fitToPage="1"/>
  </sheetPr>
  <dimension ref="A1:I41"/>
  <sheetViews>
    <sheetView showGridLines="0" zoomScaleNormal="100" zoomScaleSheetLayoutView="100" workbookViewId="0">
      <selection activeCell="B30" sqref="B30"/>
    </sheetView>
  </sheetViews>
  <sheetFormatPr baseColWidth="10" defaultColWidth="11.44140625" defaultRowHeight="15"/>
  <cols>
    <col min="1" max="2" width="11.44140625" style="18" customWidth="1"/>
    <col min="3" max="3" width="16.44140625" style="18" customWidth="1"/>
    <col min="4" max="4" width="5" style="18" customWidth="1"/>
    <col min="5" max="5" width="15.109375" style="18" customWidth="1"/>
    <col min="6" max="6" width="11.44140625" style="18"/>
    <col min="7" max="7" width="15.109375" style="18" customWidth="1"/>
    <col min="8" max="8" width="11.6640625" style="18" customWidth="1"/>
    <col min="9" max="9" width="8.5546875" style="18" customWidth="1"/>
    <col min="10" max="16384" width="11.44140625" style="18"/>
  </cols>
  <sheetData>
    <row r="1" spans="1:9" ht="15" customHeight="1">
      <c r="A1" s="680" t="s">
        <v>243</v>
      </c>
      <c r="B1" s="681"/>
      <c r="C1" s="121"/>
      <c r="D1" s="121"/>
      <c r="E1" s="121"/>
      <c r="F1" s="121"/>
      <c r="G1" s="121"/>
      <c r="H1" s="121"/>
      <c r="I1" s="122"/>
    </row>
    <row r="2" spans="1:9" ht="57.75" customHeight="1">
      <c r="A2" s="682"/>
      <c r="B2" s="683"/>
      <c r="C2" s="670" t="str">
        <f>VLOOKUP('Hoja de trabajo'!$A$2,Hoja1!$B$1:$C$36,2,FALSE)</f>
        <v>U. de Guanajuato</v>
      </c>
      <c r="D2" s="670"/>
      <c r="E2" s="670"/>
      <c r="F2" s="670"/>
      <c r="G2" s="670"/>
      <c r="H2" s="670"/>
      <c r="I2" s="78"/>
    </row>
    <row r="3" spans="1:9" ht="20.25" customHeight="1">
      <c r="A3" s="682"/>
      <c r="B3" s="683"/>
      <c r="C3" s="670"/>
      <c r="D3" s="670"/>
      <c r="E3" s="670"/>
      <c r="F3" s="670"/>
      <c r="G3" s="670"/>
      <c r="H3" s="670"/>
      <c r="I3" s="78"/>
    </row>
    <row r="4" spans="1:9" ht="21" customHeight="1">
      <c r="A4" s="682"/>
      <c r="B4" s="683"/>
      <c r="C4" s="684" t="s">
        <v>231</v>
      </c>
      <c r="D4" s="684"/>
      <c r="E4" s="684"/>
      <c r="F4" s="684"/>
      <c r="G4" s="684"/>
      <c r="H4" s="684"/>
      <c r="I4" s="133"/>
    </row>
    <row r="5" spans="1:9">
      <c r="A5" s="71"/>
      <c r="C5" s="699" t="s">
        <v>215</v>
      </c>
      <c r="D5" s="699"/>
      <c r="E5" s="699"/>
      <c r="F5" s="699"/>
      <c r="G5" s="699"/>
      <c r="H5" s="699"/>
      <c r="I5" s="78"/>
    </row>
    <row r="6" spans="1:9" ht="24">
      <c r="A6" s="686" t="s">
        <v>244</v>
      </c>
      <c r="B6" s="705"/>
      <c r="C6" s="705"/>
      <c r="D6" s="705"/>
      <c r="E6" s="705"/>
      <c r="F6" s="705"/>
      <c r="G6" s="705"/>
      <c r="H6" s="705"/>
      <c r="I6" s="706"/>
    </row>
    <row r="7" spans="1:9">
      <c r="A7" s="71"/>
      <c r="I7" s="78"/>
    </row>
    <row r="8" spans="1:9" ht="21" customHeight="1">
      <c r="A8" s="71"/>
      <c r="E8" s="689" t="s">
        <v>36</v>
      </c>
      <c r="G8" s="707" t="s">
        <v>260</v>
      </c>
      <c r="I8" s="78"/>
    </row>
    <row r="9" spans="1:9" ht="21" customHeight="1">
      <c r="A9" s="709" t="s">
        <v>245</v>
      </c>
      <c r="B9" s="710"/>
      <c r="E9" s="690"/>
      <c r="G9" s="714"/>
      <c r="I9" s="78"/>
    </row>
    <row r="10" spans="1:9">
      <c r="A10" s="71"/>
      <c r="E10" s="378"/>
      <c r="I10" s="78"/>
    </row>
    <row r="11" spans="1:9">
      <c r="A11" s="71"/>
      <c r="B11" s="691" t="s">
        <v>246</v>
      </c>
      <c r="C11" s="691"/>
      <c r="E11" s="380">
        <f>('Hoja de trabajo'!N30)</f>
        <v>0</v>
      </c>
      <c r="F11" s="440">
        <f>IF($E$15=0,0,E11/$E$15)</f>
        <v>0</v>
      </c>
      <c r="G11" s="381">
        <f>('Edo Act 2do 2026'!G11+'Edo Act 3er 2026'!E11)</f>
        <v>787760</v>
      </c>
      <c r="H11" s="445">
        <f>IF($G$15=0,0,G11/$G$15)</f>
        <v>1</v>
      </c>
      <c r="I11" s="78"/>
    </row>
    <row r="12" spans="1:9">
      <c r="A12" s="71"/>
      <c r="B12" s="379" t="s">
        <v>247</v>
      </c>
      <c r="C12" s="379"/>
      <c r="E12" s="380">
        <f>('Hoja de trabajo'!N32)</f>
        <v>0</v>
      </c>
      <c r="F12" s="440">
        <f>IF($E$15=0,0,E12/$E$15)</f>
        <v>0</v>
      </c>
      <c r="G12" s="381">
        <f>('Edo Act 2do 2026'!G12+'Edo Act 3er 2026'!E12)</f>
        <v>0</v>
      </c>
      <c r="H12" s="445">
        <f>IF($G$15=0,0,G12/$G$15)</f>
        <v>0</v>
      </c>
      <c r="I12" s="78"/>
    </row>
    <row r="13" spans="1:9">
      <c r="A13" s="71"/>
      <c r="B13" s="379" t="s">
        <v>248</v>
      </c>
      <c r="C13" s="379"/>
      <c r="E13" s="380">
        <f>('Hoja de trabajo'!N34)</f>
        <v>0</v>
      </c>
      <c r="F13" s="440">
        <f>IF($E$15=0,0,E13/$E$15)</f>
        <v>0</v>
      </c>
      <c r="G13" s="381">
        <f>('Edo Act 2do 2026'!G13+'Edo Act 3er 2026'!E13)</f>
        <v>0</v>
      </c>
      <c r="H13" s="445">
        <f>IF($G$15=0,0,G13/$G$15)</f>
        <v>0</v>
      </c>
      <c r="I13" s="78"/>
    </row>
    <row r="14" spans="1:9">
      <c r="A14" s="71"/>
      <c r="E14" s="381"/>
      <c r="F14" s="440"/>
      <c r="G14" s="381"/>
      <c r="H14" s="446"/>
      <c r="I14" s="78"/>
    </row>
    <row r="15" spans="1:9" ht="15.6" thickBot="1">
      <c r="A15" s="697" t="s">
        <v>249</v>
      </c>
      <c r="B15" s="698"/>
      <c r="C15" s="698"/>
      <c r="D15" s="377"/>
      <c r="E15" s="212">
        <f>E11+E12+E13</f>
        <v>0</v>
      </c>
      <c r="F15" s="441">
        <f>F11+F12+F13</f>
        <v>0</v>
      </c>
      <c r="G15" s="212">
        <f>G11+G12+G13</f>
        <v>787760</v>
      </c>
      <c r="H15" s="446">
        <f>H11+H12+H13</f>
        <v>1</v>
      </c>
      <c r="I15" s="78"/>
    </row>
    <row r="16" spans="1:9" ht="15.6" thickTop="1">
      <c r="A16" s="71"/>
      <c r="E16" s="381"/>
      <c r="F16" s="442"/>
      <c r="G16" s="381"/>
      <c r="H16" s="447"/>
      <c r="I16" s="78"/>
    </row>
    <row r="17" spans="1:9">
      <c r="A17" s="71"/>
      <c r="E17" s="381"/>
      <c r="F17" s="442"/>
      <c r="G17" s="381"/>
      <c r="H17" s="447"/>
      <c r="I17" s="78"/>
    </row>
    <row r="18" spans="1:9">
      <c r="A18" s="709" t="s">
        <v>250</v>
      </c>
      <c r="B18" s="710"/>
      <c r="E18" s="381"/>
      <c r="F18" s="442"/>
      <c r="G18" s="381"/>
      <c r="H18" s="447"/>
      <c r="I18" s="78"/>
    </row>
    <row r="19" spans="1:9">
      <c r="A19" s="129"/>
      <c r="B19" s="377"/>
      <c r="E19" s="381"/>
      <c r="F19" s="442"/>
      <c r="G19" s="381"/>
      <c r="H19" s="447"/>
      <c r="I19" s="78"/>
    </row>
    <row r="20" spans="1:9">
      <c r="A20" s="129"/>
      <c r="B20" s="379" t="s">
        <v>251</v>
      </c>
      <c r="C20" s="379"/>
      <c r="D20" s="379"/>
      <c r="E20" s="381">
        <f>'Fracción II 3er 2026'!U466</f>
        <v>0</v>
      </c>
      <c r="F20" s="443">
        <f>IF($E$25=0,0,E20/E$25)</f>
        <v>0</v>
      </c>
      <c r="G20" s="381">
        <f>'Edo Act 2do 2026'!G20+E20</f>
        <v>470689.90836499969</v>
      </c>
      <c r="H20" s="448">
        <f>IF($G$25=0,0,G20/G$25)</f>
        <v>0.90057163956093222</v>
      </c>
      <c r="I20" s="78"/>
    </row>
    <row r="21" spans="1:9">
      <c r="A21" s="71"/>
      <c r="B21" s="379" t="s">
        <v>285</v>
      </c>
      <c r="C21" s="379"/>
      <c r="D21" s="379"/>
      <c r="E21" s="381">
        <f>'Fracción III 3er 2026'!E42</f>
        <v>0</v>
      </c>
      <c r="F21" s="443">
        <f>IF($E$25=0,0,E21/E$25)</f>
        <v>0</v>
      </c>
      <c r="G21" s="381">
        <f>'Edo Act 2do 2026'!G21+E21</f>
        <v>5178.5359300000009</v>
      </c>
      <c r="H21" s="448">
        <f>IF($G$25=0,0,G21/G$25)</f>
        <v>9.908099812900268E-3</v>
      </c>
      <c r="I21" s="78"/>
    </row>
    <row r="22" spans="1:9">
      <c r="A22" s="71"/>
      <c r="B22" s="379" t="s">
        <v>252</v>
      </c>
      <c r="C22" s="379"/>
      <c r="D22" s="379"/>
      <c r="E22" s="381">
        <f>'Fracción III 3er 2026'!I42</f>
        <v>0</v>
      </c>
      <c r="F22" s="443">
        <f>IF($E$25=0,0,E22/E$25)</f>
        <v>0</v>
      </c>
      <c r="G22" s="381">
        <f>'Edo Act 2do 2026'!G22+E22</f>
        <v>46788.374649999998</v>
      </c>
      <c r="H22" s="448">
        <f>IF($G$25=0,0,G22/G$25)</f>
        <v>8.9520260626167469E-2</v>
      </c>
      <c r="I22" s="78"/>
    </row>
    <row r="23" spans="1:9">
      <c r="A23" s="71"/>
      <c r="B23" s="379" t="s">
        <v>253</v>
      </c>
      <c r="C23" s="379"/>
      <c r="D23" s="379"/>
      <c r="E23" s="381">
        <f>'Fracción III 3er 2026'!M42</f>
        <v>0</v>
      </c>
      <c r="F23" s="443">
        <f>IF($E$25=0,0,E23/E$25)</f>
        <v>0</v>
      </c>
      <c r="G23" s="381">
        <f>'Edo Act 2do 2026'!G23+E23</f>
        <v>0</v>
      </c>
      <c r="H23" s="448">
        <f>IF($G$25=0,0,G23/G$25)</f>
        <v>0</v>
      </c>
      <c r="I23" s="78"/>
    </row>
    <row r="24" spans="1:9">
      <c r="A24" s="71"/>
      <c r="E24" s="381"/>
      <c r="F24" s="443"/>
      <c r="G24" s="381"/>
      <c r="H24" s="447"/>
      <c r="I24" s="78"/>
    </row>
    <row r="25" spans="1:9" ht="15.6" thickBot="1">
      <c r="A25" s="697" t="s">
        <v>254</v>
      </c>
      <c r="B25" s="698"/>
      <c r="C25" s="698"/>
      <c r="D25" s="377"/>
      <c r="E25" s="212">
        <f>E20+E21+E22+E23</f>
        <v>0</v>
      </c>
      <c r="F25" s="441">
        <f>F20+F21+F22+F23</f>
        <v>0</v>
      </c>
      <c r="G25" s="212">
        <f>G20+G21+G22+G23</f>
        <v>522656.81894499972</v>
      </c>
      <c r="H25" s="446">
        <f>H20++H21+H22+H23</f>
        <v>1</v>
      </c>
      <c r="I25" s="78"/>
    </row>
    <row r="26" spans="1:9" ht="15.6" thickTop="1">
      <c r="A26" s="71"/>
      <c r="E26" s="381"/>
      <c r="F26" s="442"/>
      <c r="G26" s="381"/>
      <c r="H26" s="447"/>
      <c r="I26" s="78"/>
    </row>
    <row r="27" spans="1:9">
      <c r="A27" s="71"/>
      <c r="E27" s="381"/>
      <c r="F27" s="442"/>
      <c r="G27" s="381"/>
      <c r="H27" s="447"/>
      <c r="I27" s="78"/>
    </row>
    <row r="28" spans="1:9" ht="15.6" thickBot="1">
      <c r="A28" s="678" t="s">
        <v>255</v>
      </c>
      <c r="B28" s="679"/>
      <c r="C28" s="377"/>
      <c r="E28" s="212">
        <f>E15-E25</f>
        <v>0</v>
      </c>
      <c r="F28" s="444">
        <f>IF(E15=0,0,E28/E15)</f>
        <v>0</v>
      </c>
      <c r="G28" s="212">
        <f>G15-G25</f>
        <v>265103.18105500028</v>
      </c>
      <c r="H28" s="446">
        <f>IF(G15=0,0,G28/G15)</f>
        <v>0.33652785246140993</v>
      </c>
      <c r="I28" s="78"/>
    </row>
    <row r="29" spans="1:9" ht="15.6" thickTop="1">
      <c r="A29" s="71"/>
      <c r="F29" s="274"/>
      <c r="I29" s="78"/>
    </row>
    <row r="30" spans="1:9">
      <c r="A30" s="71"/>
      <c r="I30" s="78"/>
    </row>
    <row r="31" spans="1:9">
      <c r="A31" s="71"/>
      <c r="I31" s="78"/>
    </row>
    <row r="32" spans="1:9">
      <c r="A32" s="71"/>
      <c r="I32" s="78"/>
    </row>
    <row r="33" spans="1:9">
      <c r="A33" s="131"/>
      <c r="B33" s="383"/>
      <c r="C33" s="383"/>
      <c r="D33" s="383"/>
      <c r="E33" s="383"/>
      <c r="F33" s="383"/>
      <c r="G33" s="383"/>
      <c r="I33" s="78"/>
    </row>
    <row r="34" spans="1:9">
      <c r="A34" s="693"/>
      <c r="B34" s="694"/>
      <c r="C34" s="694"/>
      <c r="E34" s="692"/>
      <c r="F34" s="692"/>
      <c r="G34" s="692"/>
      <c r="I34" s="78"/>
    </row>
    <row r="35" spans="1:9">
      <c r="A35" s="711" t="s">
        <v>256</v>
      </c>
      <c r="B35" s="715"/>
      <c r="C35" s="715"/>
      <c r="F35" s="713" t="s">
        <v>66</v>
      </c>
      <c r="G35" s="713"/>
      <c r="H35" s="713"/>
      <c r="I35" s="78"/>
    </row>
    <row r="36" spans="1:9">
      <c r="A36" s="71"/>
      <c r="B36" s="647"/>
      <c r="C36" s="647"/>
      <c r="D36" s="647"/>
      <c r="I36" s="78"/>
    </row>
    <row r="37" spans="1:9" ht="15.6">
      <c r="A37" s="132" t="s">
        <v>257</v>
      </c>
      <c r="I37" s="78"/>
    </row>
    <row r="38" spans="1:9" ht="24.75" customHeight="1">
      <c r="A38" s="675" t="s">
        <v>258</v>
      </c>
      <c r="B38" s="676"/>
      <c r="C38" s="676"/>
      <c r="D38" s="676"/>
      <c r="E38" s="676"/>
      <c r="F38" s="676"/>
      <c r="G38" s="676"/>
      <c r="H38" s="676"/>
      <c r="I38" s="677"/>
    </row>
    <row r="39" spans="1:9" ht="48" customHeight="1">
      <c r="A39" s="675"/>
      <c r="B39" s="676"/>
      <c r="C39" s="676"/>
      <c r="D39" s="676"/>
      <c r="E39" s="676"/>
      <c r="F39" s="676"/>
      <c r="G39" s="676"/>
      <c r="H39" s="676"/>
      <c r="I39" s="677"/>
    </row>
    <row r="40" spans="1:9" ht="15.6" thickBot="1">
      <c r="A40" s="79"/>
      <c r="B40" s="80"/>
      <c r="C40" s="80"/>
      <c r="D40" s="80"/>
      <c r="E40" s="80"/>
      <c r="F40" s="80"/>
      <c r="G40" s="80"/>
      <c r="H40" s="80"/>
      <c r="I40" s="119"/>
    </row>
    <row r="41" spans="1:9">
      <c r="A41" s="71"/>
    </row>
  </sheetData>
  <mergeCells count="19">
    <mergeCell ref="E34:G34"/>
    <mergeCell ref="A35:C35"/>
    <mergeCell ref="F35:H35"/>
    <mergeCell ref="A38:I39"/>
    <mergeCell ref="A1:B4"/>
    <mergeCell ref="C4:H4"/>
    <mergeCell ref="C5:H5"/>
    <mergeCell ref="C2:H3"/>
    <mergeCell ref="A6:I6"/>
    <mergeCell ref="B36:D36"/>
    <mergeCell ref="A34:C34"/>
    <mergeCell ref="G8:G9"/>
    <mergeCell ref="A28:B28"/>
    <mergeCell ref="E8:E9"/>
    <mergeCell ref="A9:B9"/>
    <mergeCell ref="B11:C11"/>
    <mergeCell ref="A15:C15"/>
    <mergeCell ref="A25:C25"/>
    <mergeCell ref="A18:B18"/>
  </mergeCells>
  <pageMargins left="0.7" right="0.7" top="0.75" bottom="0.75" header="0.3" footer="0.3"/>
  <pageSetup scale="8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rgb="FF002F2A"/>
    <pageSetUpPr fitToPage="1"/>
  </sheetPr>
  <dimension ref="A1:J41"/>
  <sheetViews>
    <sheetView showGridLines="0" zoomScaleNormal="100" zoomScaleSheetLayoutView="100" workbookViewId="0">
      <selection activeCell="B30" sqref="B30"/>
    </sheetView>
  </sheetViews>
  <sheetFormatPr baseColWidth="10" defaultColWidth="11.44140625" defaultRowHeight="15"/>
  <cols>
    <col min="1" max="2" width="11.44140625" style="18" customWidth="1"/>
    <col min="3" max="3" width="16.44140625" style="18" customWidth="1"/>
    <col min="4" max="4" width="5" style="18" customWidth="1"/>
    <col min="5" max="5" width="15.109375" style="18" customWidth="1"/>
    <col min="6" max="6" width="11.44140625" style="18"/>
    <col min="7" max="7" width="15.109375" style="18" customWidth="1"/>
    <col min="8" max="8" width="11.6640625" style="18" customWidth="1"/>
    <col min="9" max="9" width="8.5546875" style="18" customWidth="1"/>
    <col min="10" max="16384" width="11.44140625" style="18"/>
  </cols>
  <sheetData>
    <row r="1" spans="1:10">
      <c r="A1" s="680" t="s">
        <v>243</v>
      </c>
      <c r="B1" s="681"/>
      <c r="C1" s="121"/>
      <c r="D1" s="121"/>
      <c r="E1" s="121"/>
      <c r="F1" s="121"/>
      <c r="G1" s="121"/>
      <c r="H1" s="121"/>
      <c r="I1" s="122"/>
      <c r="J1" s="121"/>
    </row>
    <row r="2" spans="1:10" ht="57.75" customHeight="1">
      <c r="A2" s="682"/>
      <c r="B2" s="683"/>
      <c r="C2" s="670" t="str">
        <f>VLOOKUP('Hoja de trabajo'!$A$2,Hoja1!$B$1:$C$36,2,FALSE)</f>
        <v>U. de Guanajuato</v>
      </c>
      <c r="D2" s="670"/>
      <c r="E2" s="670"/>
      <c r="F2" s="670"/>
      <c r="G2" s="670"/>
      <c r="H2" s="670"/>
      <c r="I2" s="123"/>
    </row>
    <row r="3" spans="1:10" ht="20.25" customHeight="1">
      <c r="A3" s="682"/>
      <c r="B3" s="683"/>
      <c r="C3" s="670"/>
      <c r="D3" s="670"/>
      <c r="E3" s="670"/>
      <c r="F3" s="670"/>
      <c r="G3" s="670"/>
      <c r="H3" s="670"/>
      <c r="I3" s="123"/>
    </row>
    <row r="4" spans="1:10" ht="21" customHeight="1">
      <c r="A4" s="682"/>
      <c r="B4" s="683"/>
      <c r="C4" s="684" t="s">
        <v>237</v>
      </c>
      <c r="D4" s="684"/>
      <c r="E4" s="684"/>
      <c r="F4" s="684"/>
      <c r="G4" s="684"/>
      <c r="H4" s="684"/>
      <c r="I4" s="124"/>
      <c r="J4" s="126"/>
    </row>
    <row r="5" spans="1:10">
      <c r="A5" s="71"/>
      <c r="C5" s="699" t="s">
        <v>215</v>
      </c>
      <c r="D5" s="699"/>
      <c r="E5" s="699"/>
      <c r="F5" s="699"/>
      <c r="G5" s="699"/>
      <c r="H5" s="699"/>
      <c r="I5" s="125"/>
    </row>
    <row r="6" spans="1:10" ht="24">
      <c r="A6" s="686" t="s">
        <v>244</v>
      </c>
      <c r="B6" s="705"/>
      <c r="C6" s="705"/>
      <c r="D6" s="705"/>
      <c r="E6" s="705"/>
      <c r="F6" s="705"/>
      <c r="G6" s="705"/>
      <c r="H6" s="705"/>
      <c r="I6" s="706"/>
    </row>
    <row r="7" spans="1:10">
      <c r="A7" s="71"/>
      <c r="I7" s="78"/>
    </row>
    <row r="8" spans="1:10" ht="21" customHeight="1">
      <c r="A8" s="71"/>
      <c r="E8" s="689" t="s">
        <v>39</v>
      </c>
      <c r="G8" s="707" t="s">
        <v>261</v>
      </c>
      <c r="I8" s="78"/>
    </row>
    <row r="9" spans="1:10" ht="21" customHeight="1">
      <c r="A9" s="709" t="s">
        <v>245</v>
      </c>
      <c r="B9" s="710"/>
      <c r="E9" s="690"/>
      <c r="G9" s="708"/>
      <c r="I9" s="78"/>
    </row>
    <row r="10" spans="1:10">
      <c r="A10" s="71"/>
      <c r="E10" s="378"/>
      <c r="I10" s="78"/>
    </row>
    <row r="11" spans="1:10">
      <c r="A11" s="71"/>
      <c r="B11" s="691" t="s">
        <v>246</v>
      </c>
      <c r="C11" s="691"/>
      <c r="E11" s="380">
        <f>('Hoja de trabajo'!R30)</f>
        <v>0</v>
      </c>
      <c r="F11" s="440">
        <f>IF($E$15=0,0,E11/$E$15)</f>
        <v>0</v>
      </c>
      <c r="G11" s="381">
        <f>('Edo Act 3er 2026'!G11+'Edo Act 4to 2026'!E11)</f>
        <v>787760</v>
      </c>
      <c r="H11" s="445">
        <f>IF($G$15=0,0,G11/$G$15)</f>
        <v>1</v>
      </c>
      <c r="I11" s="78"/>
    </row>
    <row r="12" spans="1:10">
      <c r="A12" s="71"/>
      <c r="B12" s="379" t="s">
        <v>247</v>
      </c>
      <c r="C12" s="379"/>
      <c r="E12" s="380">
        <f>('Hoja de trabajo'!R32)</f>
        <v>0</v>
      </c>
      <c r="F12" s="440">
        <f>IF($E$15=0,0,E12/$E$15)</f>
        <v>0</v>
      </c>
      <c r="G12" s="381">
        <f>('Edo Act 3er 2026'!G12+'Edo Act 4to 2026'!E12)</f>
        <v>0</v>
      </c>
      <c r="H12" s="445">
        <f>IF($G$15=0,0,G12/$G$15)</f>
        <v>0</v>
      </c>
      <c r="I12" s="78"/>
    </row>
    <row r="13" spans="1:10">
      <c r="A13" s="71"/>
      <c r="B13" s="379" t="s">
        <v>248</v>
      </c>
      <c r="C13" s="379"/>
      <c r="E13" s="380">
        <f>('Hoja de trabajo'!R34)</f>
        <v>0</v>
      </c>
      <c r="F13" s="440">
        <f>IF($E$15=0,0,E13/$E$15)</f>
        <v>0</v>
      </c>
      <c r="G13" s="381">
        <f>('Edo Act 3er 2026'!G13+'Edo Act 4to 2026'!E13)</f>
        <v>0</v>
      </c>
      <c r="H13" s="445">
        <f>IF($G$15=0,0,G13/$G$15)</f>
        <v>0</v>
      </c>
      <c r="I13" s="78"/>
    </row>
    <row r="14" spans="1:10">
      <c r="A14" s="71"/>
      <c r="E14" s="381"/>
      <c r="F14" s="440"/>
      <c r="G14" s="381"/>
      <c r="H14" s="446"/>
      <c r="I14" s="78"/>
    </row>
    <row r="15" spans="1:10" ht="15.6" thickBot="1">
      <c r="A15" s="697" t="s">
        <v>249</v>
      </c>
      <c r="B15" s="698"/>
      <c r="C15" s="698"/>
      <c r="D15" s="377"/>
      <c r="E15" s="212">
        <f>E11+E12+E13</f>
        <v>0</v>
      </c>
      <c r="F15" s="441">
        <f>F11+F12+F13</f>
        <v>0</v>
      </c>
      <c r="G15" s="212">
        <f>G11+G12+G13</f>
        <v>787760</v>
      </c>
      <c r="H15" s="446">
        <f>H11+H12+H13</f>
        <v>1</v>
      </c>
      <c r="I15" s="78"/>
    </row>
    <row r="16" spans="1:10" ht="15.6" thickTop="1">
      <c r="A16" s="71"/>
      <c r="E16" s="381"/>
      <c r="F16" s="442"/>
      <c r="G16" s="381"/>
      <c r="H16" s="447"/>
      <c r="I16" s="78"/>
    </row>
    <row r="17" spans="1:9">
      <c r="A17" s="71"/>
      <c r="E17" s="381"/>
      <c r="F17" s="442"/>
      <c r="G17" s="381"/>
      <c r="H17" s="447"/>
      <c r="I17" s="78"/>
    </row>
    <row r="18" spans="1:9">
      <c r="A18" s="709" t="s">
        <v>250</v>
      </c>
      <c r="B18" s="710"/>
      <c r="E18" s="381"/>
      <c r="F18" s="442"/>
      <c r="G18" s="381"/>
      <c r="H18" s="447"/>
      <c r="I18" s="78"/>
    </row>
    <row r="19" spans="1:9">
      <c r="A19" s="129"/>
      <c r="B19" s="377"/>
      <c r="E19" s="381"/>
      <c r="F19" s="442"/>
      <c r="G19" s="381"/>
      <c r="H19" s="447"/>
      <c r="I19" s="78"/>
    </row>
    <row r="20" spans="1:9">
      <c r="A20" s="129"/>
      <c r="B20" s="379" t="s">
        <v>251</v>
      </c>
      <c r="C20" s="379"/>
      <c r="D20" s="379"/>
      <c r="E20" s="381">
        <f>'Fracción II 4to 2026'!U466</f>
        <v>0</v>
      </c>
      <c r="F20" s="443">
        <f>IF($E$25=0,0,E20/E$25)</f>
        <v>0</v>
      </c>
      <c r="G20" s="381">
        <f>'Edo Act 3er 2026'!G20+E20</f>
        <v>470689.90836499969</v>
      </c>
      <c r="H20" s="448">
        <f>IF($G$25=0,0,G20/$G$25)</f>
        <v>0.90057163956093222</v>
      </c>
      <c r="I20" s="134"/>
    </row>
    <row r="21" spans="1:9">
      <c r="A21" s="71"/>
      <c r="B21" s="379" t="s">
        <v>285</v>
      </c>
      <c r="C21" s="379"/>
      <c r="D21" s="379"/>
      <c r="E21" s="381">
        <f>'Fracción III 4to 2026'!E42</f>
        <v>0</v>
      </c>
      <c r="F21" s="443">
        <f>IF($E$25=0,0,E21/E$25)</f>
        <v>0</v>
      </c>
      <c r="G21" s="381">
        <f>'Edo Act 3er 2026'!G21+E21</f>
        <v>5178.5359300000009</v>
      </c>
      <c r="H21" s="448">
        <f t="shared" ref="H21:H23" si="0">IF($G$25=0,0,G21/$G$25)</f>
        <v>9.908099812900268E-3</v>
      </c>
      <c r="I21" s="134"/>
    </row>
    <row r="22" spans="1:9">
      <c r="A22" s="71"/>
      <c r="B22" s="379" t="s">
        <v>252</v>
      </c>
      <c r="C22" s="379"/>
      <c r="D22" s="379"/>
      <c r="E22" s="381">
        <f>'Fracción III 4to 2026'!I42</f>
        <v>0</v>
      </c>
      <c r="F22" s="443">
        <f>IF($E$25=0,0,E22/E$25)</f>
        <v>0</v>
      </c>
      <c r="G22" s="381">
        <f>'Edo Act 3er 2026'!G22+E22</f>
        <v>46788.374649999998</v>
      </c>
      <c r="H22" s="448">
        <f t="shared" si="0"/>
        <v>8.9520260626167469E-2</v>
      </c>
      <c r="I22" s="134"/>
    </row>
    <row r="23" spans="1:9">
      <c r="A23" s="71"/>
      <c r="B23" s="379" t="s">
        <v>253</v>
      </c>
      <c r="C23" s="379"/>
      <c r="D23" s="379"/>
      <c r="E23" s="381">
        <f>'Fracción III 4to 2026'!M42</f>
        <v>0</v>
      </c>
      <c r="F23" s="443">
        <f>IF($E$25=0,0,E23/E$25)</f>
        <v>0</v>
      </c>
      <c r="G23" s="381">
        <f>'Edo Act 3er 2026'!G23+E23</f>
        <v>0</v>
      </c>
      <c r="H23" s="448">
        <f t="shared" si="0"/>
        <v>0</v>
      </c>
      <c r="I23" s="134"/>
    </row>
    <row r="24" spans="1:9">
      <c r="A24" s="71"/>
      <c r="E24" s="381"/>
      <c r="F24" s="443"/>
      <c r="G24" s="381"/>
      <c r="H24" s="447"/>
      <c r="I24" s="78"/>
    </row>
    <row r="25" spans="1:9" ht="15.6" thickBot="1">
      <c r="A25" s="697" t="s">
        <v>254</v>
      </c>
      <c r="B25" s="698"/>
      <c r="C25" s="698"/>
      <c r="D25" s="377"/>
      <c r="E25" s="212">
        <f>E20+E21+E22+E23</f>
        <v>0</v>
      </c>
      <c r="F25" s="441">
        <f>F20+F21+F22+F23</f>
        <v>0</v>
      </c>
      <c r="G25" s="212">
        <f>G20+G21+G22+G23</f>
        <v>522656.81894499972</v>
      </c>
      <c r="H25" s="446">
        <f>H20++H21+H22+H23</f>
        <v>1</v>
      </c>
      <c r="I25" s="127"/>
    </row>
    <row r="26" spans="1:9" ht="15.6" thickTop="1">
      <c r="A26" s="71"/>
      <c r="E26" s="381"/>
      <c r="F26" s="442"/>
      <c r="G26" s="381"/>
      <c r="H26" s="447"/>
      <c r="I26" s="78"/>
    </row>
    <row r="27" spans="1:9">
      <c r="A27" s="71"/>
      <c r="E27" s="381"/>
      <c r="F27" s="442"/>
      <c r="G27" s="381"/>
      <c r="H27" s="447"/>
      <c r="I27" s="78"/>
    </row>
    <row r="28" spans="1:9" ht="15.6" thickBot="1">
      <c r="A28" s="678" t="s">
        <v>255</v>
      </c>
      <c r="B28" s="679"/>
      <c r="C28" s="377"/>
      <c r="E28" s="212">
        <f>E15-E25</f>
        <v>0</v>
      </c>
      <c r="F28" s="444">
        <f>IF(E15=0,0,E28/E15)</f>
        <v>0</v>
      </c>
      <c r="G28" s="212">
        <f>G15-G25</f>
        <v>265103.18105500028</v>
      </c>
      <c r="H28" s="446">
        <f>IF(G15=0,0,G28/G15)</f>
        <v>0.33652785246140993</v>
      </c>
      <c r="I28" s="127"/>
    </row>
    <row r="29" spans="1:9" ht="15.6" thickTop="1">
      <c r="A29" s="71"/>
      <c r="E29" s="376"/>
      <c r="F29" s="382"/>
      <c r="G29" s="376"/>
      <c r="H29" s="376"/>
      <c r="I29" s="78"/>
    </row>
    <row r="30" spans="1:9">
      <c r="A30" s="71"/>
      <c r="I30" s="78"/>
    </row>
    <row r="31" spans="1:9">
      <c r="A31" s="71"/>
      <c r="I31" s="78"/>
    </row>
    <row r="32" spans="1:9">
      <c r="A32" s="71"/>
      <c r="I32" s="78"/>
    </row>
    <row r="33" spans="1:9">
      <c r="A33" s="131"/>
      <c r="B33" s="383"/>
      <c r="C33" s="383"/>
      <c r="D33" s="383"/>
      <c r="E33" s="383"/>
      <c r="F33" s="383"/>
      <c r="G33" s="383"/>
      <c r="I33" s="78"/>
    </row>
    <row r="34" spans="1:9">
      <c r="A34" s="693"/>
      <c r="B34" s="694"/>
      <c r="C34" s="694"/>
      <c r="E34" s="692"/>
      <c r="F34" s="694"/>
      <c r="G34" s="694"/>
      <c r="I34" s="78"/>
    </row>
    <row r="35" spans="1:9">
      <c r="A35" s="711" t="s">
        <v>256</v>
      </c>
      <c r="B35" s="712"/>
      <c r="C35" s="712"/>
      <c r="F35" s="713" t="s">
        <v>66</v>
      </c>
      <c r="G35" s="713"/>
      <c r="H35" s="713"/>
      <c r="I35" s="135"/>
    </row>
    <row r="36" spans="1:9">
      <c r="A36" s="71"/>
      <c r="B36" s="647"/>
      <c r="C36" s="647"/>
      <c r="D36" s="647"/>
      <c r="I36" s="78"/>
    </row>
    <row r="37" spans="1:9" ht="15.6">
      <c r="A37" s="132" t="s">
        <v>257</v>
      </c>
      <c r="I37" s="78"/>
    </row>
    <row r="38" spans="1:9" ht="24.75" customHeight="1">
      <c r="A38" s="675" t="s">
        <v>258</v>
      </c>
      <c r="B38" s="676"/>
      <c r="C38" s="676"/>
      <c r="D38" s="676"/>
      <c r="E38" s="676"/>
      <c r="F38" s="676"/>
      <c r="G38" s="676"/>
      <c r="H38" s="676"/>
      <c r="I38" s="677"/>
    </row>
    <row r="39" spans="1:9" ht="48" customHeight="1">
      <c r="A39" s="675"/>
      <c r="B39" s="676"/>
      <c r="C39" s="676"/>
      <c r="D39" s="676"/>
      <c r="E39" s="676"/>
      <c r="F39" s="676"/>
      <c r="G39" s="676"/>
      <c r="H39" s="676"/>
      <c r="I39" s="677"/>
    </row>
    <row r="40" spans="1:9" ht="15.6" thickBot="1">
      <c r="A40" s="79"/>
      <c r="B40" s="80"/>
      <c r="C40" s="80"/>
      <c r="D40" s="80"/>
      <c r="E40" s="80"/>
      <c r="F40" s="80"/>
      <c r="G40" s="80"/>
      <c r="H40" s="80"/>
      <c r="I40" s="119"/>
    </row>
    <row r="41" spans="1:9">
      <c r="A41" s="71"/>
    </row>
  </sheetData>
  <mergeCells count="19">
    <mergeCell ref="E34:G34"/>
    <mergeCell ref="A35:C35"/>
    <mergeCell ref="F35:H35"/>
    <mergeCell ref="A38:I39"/>
    <mergeCell ref="A1:B4"/>
    <mergeCell ref="C4:H4"/>
    <mergeCell ref="C5:H5"/>
    <mergeCell ref="C2:H3"/>
    <mergeCell ref="A6:I6"/>
    <mergeCell ref="B36:D36"/>
    <mergeCell ref="A34:C34"/>
    <mergeCell ref="G8:G9"/>
    <mergeCell ref="A28:B28"/>
    <mergeCell ref="E8:E9"/>
    <mergeCell ref="A9:B9"/>
    <mergeCell ref="B11:C11"/>
    <mergeCell ref="A15:C15"/>
    <mergeCell ref="A25:C25"/>
    <mergeCell ref="A18:B18"/>
  </mergeCells>
  <pageMargins left="0.7" right="0.7" top="0.75" bottom="0.75" header="0.3" footer="0.3"/>
  <pageSetup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33138-59D3-45BD-A5A5-77BB49D548ED}">
  <sheetPr codeName="Hoja21">
    <tabColor rgb="FFE6D194"/>
    <pageSetUpPr fitToPage="1"/>
  </sheetPr>
  <dimension ref="A1:B28"/>
  <sheetViews>
    <sheetView showGridLines="0" zoomScaleNormal="100" workbookViewId="0">
      <selection activeCell="B7" sqref="B7"/>
    </sheetView>
  </sheetViews>
  <sheetFormatPr baseColWidth="10" defaultColWidth="11.44140625" defaultRowHeight="15.6"/>
  <cols>
    <col min="1" max="1" width="5.109375" style="10" customWidth="1"/>
    <col min="2" max="2" width="169.44140625" style="7" customWidth="1"/>
    <col min="3" max="16384" width="11.44140625" style="7"/>
  </cols>
  <sheetData>
    <row r="1" spans="1:2" ht="24">
      <c r="A1" s="583" t="s">
        <v>1</v>
      </c>
      <c r="B1" s="583"/>
    </row>
    <row r="2" spans="1:2" ht="132.75" customHeight="1">
      <c r="A2" s="584" t="s">
        <v>2</v>
      </c>
      <c r="B2" s="585"/>
    </row>
    <row r="3" spans="1:2" ht="17.399999999999999">
      <c r="A3" s="582" t="s">
        <v>3</v>
      </c>
      <c r="B3" s="582"/>
    </row>
    <row r="4" spans="1:2">
      <c r="A4" s="8">
        <v>1</v>
      </c>
      <c r="B4" s="11" t="s">
        <v>4</v>
      </c>
    </row>
    <row r="5" spans="1:2" ht="31.2">
      <c r="A5" s="9">
        <v>2</v>
      </c>
      <c r="B5" s="11" t="s">
        <v>5</v>
      </c>
    </row>
    <row r="6" spans="1:2">
      <c r="A6" s="9">
        <v>3</v>
      </c>
      <c r="B6" s="11" t="s">
        <v>6</v>
      </c>
    </row>
    <row r="7" spans="1:2">
      <c r="A7" s="8">
        <v>4</v>
      </c>
      <c r="B7" s="11" t="s">
        <v>7</v>
      </c>
    </row>
    <row r="8" spans="1:2" ht="17.399999999999999">
      <c r="A8" s="582" t="s">
        <v>8</v>
      </c>
      <c r="B8" s="582"/>
    </row>
    <row r="9" spans="1:2">
      <c r="A9" s="8">
        <v>1</v>
      </c>
      <c r="B9" s="11" t="s">
        <v>9</v>
      </c>
    </row>
    <row r="10" spans="1:2">
      <c r="A10" s="8">
        <v>2</v>
      </c>
      <c r="B10" s="11" t="s">
        <v>7</v>
      </c>
    </row>
    <row r="11" spans="1:2" ht="17.399999999999999">
      <c r="A11" s="582" t="s">
        <v>10</v>
      </c>
      <c r="B11" s="582"/>
    </row>
    <row r="12" spans="1:2">
      <c r="A12" s="8">
        <v>1</v>
      </c>
      <c r="B12" s="11" t="s">
        <v>11</v>
      </c>
    </row>
    <row r="13" spans="1:2">
      <c r="A13" s="8">
        <v>2</v>
      </c>
      <c r="B13" s="11" t="s">
        <v>7</v>
      </c>
    </row>
    <row r="14" spans="1:2" ht="17.399999999999999">
      <c r="A14" s="582" t="s">
        <v>12</v>
      </c>
      <c r="B14" s="582"/>
    </row>
    <row r="15" spans="1:2">
      <c r="A15" s="8">
        <v>1</v>
      </c>
      <c r="B15" s="11" t="s">
        <v>13</v>
      </c>
    </row>
    <row r="16" spans="1:2">
      <c r="A16" s="8">
        <v>2</v>
      </c>
      <c r="B16" s="11" t="s">
        <v>7</v>
      </c>
    </row>
    <row r="17" spans="1:2" ht="17.399999999999999">
      <c r="A17" s="582" t="s">
        <v>14</v>
      </c>
      <c r="B17" s="582"/>
    </row>
    <row r="18" spans="1:2">
      <c r="A18" s="8">
        <v>1</v>
      </c>
      <c r="B18" s="11" t="s">
        <v>15</v>
      </c>
    </row>
    <row r="19" spans="1:2">
      <c r="A19" s="8">
        <v>2</v>
      </c>
      <c r="B19" s="12" t="s">
        <v>16</v>
      </c>
    </row>
    <row r="20" spans="1:2">
      <c r="A20" s="8">
        <v>3</v>
      </c>
      <c r="B20" s="11" t="s">
        <v>7</v>
      </c>
    </row>
    <row r="21" spans="1:2" ht="31.2">
      <c r="A21" s="9">
        <v>4</v>
      </c>
      <c r="B21" s="11" t="s">
        <v>17</v>
      </c>
    </row>
    <row r="22" spans="1:2" ht="17.399999999999999">
      <c r="A22" s="582" t="s">
        <v>18</v>
      </c>
      <c r="B22" s="582"/>
    </row>
    <row r="23" spans="1:2">
      <c r="A23" s="8">
        <v>1</v>
      </c>
      <c r="B23" s="11" t="s">
        <v>19</v>
      </c>
    </row>
    <row r="24" spans="1:2">
      <c r="A24" s="8">
        <v>2</v>
      </c>
      <c r="B24" s="11" t="s">
        <v>20</v>
      </c>
    </row>
    <row r="25" spans="1:2">
      <c r="A25" s="8">
        <v>3</v>
      </c>
      <c r="B25" s="11" t="s">
        <v>21</v>
      </c>
    </row>
    <row r="27" spans="1:2">
      <c r="B27" s="258" t="s">
        <v>22</v>
      </c>
    </row>
    <row r="28" spans="1:2">
      <c r="B28" s="259" t="s">
        <v>23</v>
      </c>
    </row>
  </sheetData>
  <mergeCells count="8">
    <mergeCell ref="A22:B22"/>
    <mergeCell ref="A1:B1"/>
    <mergeCell ref="A3:B3"/>
    <mergeCell ref="A8:B8"/>
    <mergeCell ref="A11:B11"/>
    <mergeCell ref="A14:B14"/>
    <mergeCell ref="A17:B17"/>
    <mergeCell ref="A2:B2"/>
  </mergeCells>
  <pageMargins left="0.70866141732283472" right="0.70866141732283472" top="0.74803149606299213" bottom="0.74803149606299213" header="0.31496062992125984" footer="0.31496062992125984"/>
  <pageSetup paperSize="9" scale="7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rgb="FF9B2247"/>
    <pageSetUpPr fitToPage="1"/>
  </sheetPr>
  <dimension ref="A1:G276"/>
  <sheetViews>
    <sheetView showGridLines="0" topLeftCell="A241" zoomScaleNormal="100" zoomScaleSheetLayoutView="100" workbookViewId="0">
      <selection activeCell="B50" sqref="B50:D50"/>
    </sheetView>
  </sheetViews>
  <sheetFormatPr baseColWidth="10" defaultColWidth="11.44140625" defaultRowHeight="15"/>
  <cols>
    <col min="1" max="1" width="22.6640625" style="13" customWidth="1"/>
    <col min="2" max="4" width="35.6640625" style="13" customWidth="1"/>
    <col min="5" max="6" width="13.109375" style="161" customWidth="1"/>
    <col min="7" max="7" width="13.109375" style="219" customWidth="1"/>
    <col min="8" max="8" width="1.44140625" style="75" customWidth="1"/>
    <col min="9" max="9" width="30" style="75" bestFit="1" customWidth="1"/>
    <col min="10" max="10" width="13.88671875" style="75" bestFit="1" customWidth="1"/>
    <col min="11" max="16384" width="11.44140625" style="75"/>
  </cols>
  <sheetData>
    <row r="1" spans="1:7" s="137" customFormat="1" ht="18.75" customHeight="1">
      <c r="A1" s="136" t="s">
        <v>142</v>
      </c>
      <c r="B1" s="136"/>
      <c r="C1" s="136"/>
      <c r="D1" s="136"/>
      <c r="E1" s="217"/>
      <c r="F1" s="217"/>
      <c r="G1" s="217"/>
    </row>
    <row r="2" spans="1:7" s="137" customFormat="1" ht="15.9" customHeight="1">
      <c r="A2" s="136" t="s">
        <v>262</v>
      </c>
      <c r="B2" s="136"/>
      <c r="C2" s="136"/>
      <c r="D2" s="136"/>
      <c r="E2" s="217"/>
      <c r="F2" s="217"/>
      <c r="G2" s="217"/>
    </row>
    <row r="3" spans="1:7" s="137" customFormat="1" ht="15.9" customHeight="1">
      <c r="A3" s="138" t="s">
        <v>263</v>
      </c>
      <c r="B3" s="139"/>
      <c r="C3" s="139"/>
      <c r="D3" s="140"/>
      <c r="E3" s="218"/>
      <c r="F3" s="218"/>
      <c r="G3" s="218"/>
    </row>
    <row r="4" spans="1:7" s="137" customFormat="1" ht="15.9" customHeight="1">
      <c r="A4" s="140" t="s">
        <v>145</v>
      </c>
      <c r="B4" s="140"/>
      <c r="C4" s="140"/>
      <c r="D4" s="140"/>
      <c r="E4" s="218"/>
      <c r="F4" s="218"/>
      <c r="G4" s="218"/>
    </row>
    <row r="5" spans="1:7" s="13" customFormat="1" ht="15.9" customHeight="1">
      <c r="A5" s="136" t="s">
        <v>212</v>
      </c>
      <c r="B5" s="140"/>
      <c r="C5" s="140"/>
      <c r="D5" s="140"/>
      <c r="E5" s="218"/>
      <c r="F5" s="218"/>
      <c r="G5" s="218"/>
    </row>
    <row r="6" spans="1:7" s="13" customFormat="1" ht="6" customHeight="1">
      <c r="A6" s="16"/>
      <c r="E6" s="161"/>
      <c r="F6" s="161"/>
      <c r="G6" s="219"/>
    </row>
    <row r="7" spans="1:7" s="13" customFormat="1" ht="21.75" customHeight="1">
      <c r="A7" s="142" t="s">
        <v>178</v>
      </c>
      <c r="B7" s="716" t="str">
        <f>VLOOKUP('Hoja de trabajo'!$A$2,Hoja1!$B$1:$C$36,2,FALSE)</f>
        <v>U. de Guanajuato</v>
      </c>
      <c r="C7" s="717"/>
      <c r="D7" s="717"/>
      <c r="E7" s="717"/>
      <c r="F7" s="717"/>
      <c r="G7" s="718"/>
    </row>
    <row r="8" spans="1:7" s="13" customFormat="1" ht="6" customHeight="1">
      <c r="A8" s="16"/>
      <c r="E8" s="161"/>
      <c r="F8" s="161"/>
      <c r="G8" s="219"/>
    </row>
    <row r="9" spans="1:7" s="13" customFormat="1" ht="18" customHeight="1">
      <c r="A9" s="726" t="s">
        <v>264</v>
      </c>
      <c r="B9" s="726"/>
      <c r="C9" s="726"/>
      <c r="D9" s="726"/>
      <c r="E9" s="161"/>
      <c r="F9" s="161"/>
      <c r="G9" s="219"/>
    </row>
    <row r="10" spans="1:7" s="13" customFormat="1" ht="18" customHeight="1">
      <c r="A10" s="726"/>
      <c r="B10" s="726"/>
      <c r="C10" s="726"/>
      <c r="D10" s="726"/>
      <c r="E10" s="161"/>
      <c r="F10" s="161"/>
      <c r="G10" s="219"/>
    </row>
    <row r="11" spans="1:7" s="13" customFormat="1" ht="18" customHeight="1">
      <c r="A11" s="724" t="s">
        <v>265</v>
      </c>
      <c r="B11" s="723" t="s">
        <v>266</v>
      </c>
      <c r="C11" s="723"/>
      <c r="D11" s="723"/>
      <c r="E11" s="161"/>
      <c r="F11" s="161"/>
      <c r="G11" s="219"/>
    </row>
    <row r="12" spans="1:7" s="13" customFormat="1" ht="18" customHeight="1">
      <c r="A12" s="724"/>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511">
        <v>43</v>
      </c>
      <c r="C14" s="511">
        <v>16735</v>
      </c>
      <c r="D14" s="512">
        <f t="shared" ref="D14:D19" si="0">B14+C14</f>
        <v>16778</v>
      </c>
      <c r="E14" s="161"/>
      <c r="F14" s="161"/>
      <c r="G14" s="219"/>
    </row>
    <row r="15" spans="1:7" s="13" customFormat="1" ht="18" customHeight="1">
      <c r="A15" s="148" t="s">
        <v>271</v>
      </c>
      <c r="B15" s="511">
        <v>0</v>
      </c>
      <c r="C15" s="511">
        <v>19</v>
      </c>
      <c r="D15" s="512">
        <f t="shared" si="0"/>
        <v>19</v>
      </c>
      <c r="E15" s="161"/>
      <c r="F15" s="161"/>
      <c r="G15" s="219"/>
    </row>
    <row r="16" spans="1:7" s="13" customFormat="1" ht="18" customHeight="1">
      <c r="A16" s="148" t="s">
        <v>272</v>
      </c>
      <c r="B16" s="511">
        <v>1768</v>
      </c>
      <c r="C16" s="511">
        <v>23190</v>
      </c>
      <c r="D16" s="512">
        <f t="shared" si="0"/>
        <v>24958</v>
      </c>
      <c r="E16" s="161"/>
      <c r="F16" s="161"/>
      <c r="G16" s="219"/>
    </row>
    <row r="17" spans="1:7" s="13" customFormat="1" ht="18" customHeight="1">
      <c r="A17" s="148" t="s">
        <v>273</v>
      </c>
      <c r="B17" s="511">
        <v>334</v>
      </c>
      <c r="C17" s="511">
        <v>1043</v>
      </c>
      <c r="D17" s="512">
        <f t="shared" si="0"/>
        <v>1377</v>
      </c>
      <c r="E17" s="161"/>
      <c r="F17" s="161"/>
      <c r="G17" s="219"/>
    </row>
    <row r="18" spans="1:7" s="13" customFormat="1" ht="18" customHeight="1">
      <c r="A18" s="148" t="s">
        <v>274</v>
      </c>
      <c r="B18" s="511">
        <v>217</v>
      </c>
      <c r="C18" s="511">
        <v>962</v>
      </c>
      <c r="D18" s="512">
        <f t="shared" si="0"/>
        <v>1179</v>
      </c>
      <c r="E18" s="161"/>
      <c r="F18" s="161"/>
      <c r="G18" s="219"/>
    </row>
    <row r="19" spans="1:7" s="13" customFormat="1" ht="18" customHeight="1">
      <c r="A19" s="148" t="s">
        <v>275</v>
      </c>
      <c r="B19" s="511">
        <v>55</v>
      </c>
      <c r="C19" s="511">
        <v>385</v>
      </c>
      <c r="D19" s="512">
        <f t="shared" si="0"/>
        <v>440</v>
      </c>
      <c r="E19" s="161"/>
      <c r="F19" s="161"/>
      <c r="G19" s="219"/>
    </row>
    <row r="20" spans="1:7" s="13" customFormat="1" ht="18" customHeight="1">
      <c r="A20" s="148" t="s">
        <v>219</v>
      </c>
      <c r="B20" s="213"/>
      <c r="C20" s="213"/>
      <c r="D20" s="214">
        <f t="shared" ref="D20:D24" si="1">B20+C20</f>
        <v>0</v>
      </c>
      <c r="E20" s="161"/>
      <c r="F20" s="161"/>
      <c r="G20" s="219"/>
    </row>
    <row r="21" spans="1:7" s="13" customFormat="1" ht="18" customHeight="1">
      <c r="A21" s="148" t="s">
        <v>276</v>
      </c>
      <c r="B21" s="213"/>
      <c r="C21" s="213"/>
      <c r="D21" s="214">
        <f t="shared" si="1"/>
        <v>0</v>
      </c>
      <c r="E21" s="161"/>
      <c r="F21" s="161"/>
      <c r="G21" s="219"/>
    </row>
    <row r="22" spans="1:7" s="13" customFormat="1" ht="18" customHeight="1">
      <c r="A22" s="148" t="s">
        <v>276</v>
      </c>
      <c r="B22" s="213"/>
      <c r="C22" s="213"/>
      <c r="D22" s="214">
        <f t="shared" si="1"/>
        <v>0</v>
      </c>
      <c r="E22" s="161"/>
      <c r="F22" s="161"/>
      <c r="G22" s="219"/>
    </row>
    <row r="23" spans="1:7" s="13" customFormat="1" ht="18" customHeight="1">
      <c r="A23" s="148" t="s">
        <v>276</v>
      </c>
      <c r="B23" s="213"/>
      <c r="C23" s="213"/>
      <c r="D23" s="214">
        <f t="shared" si="1"/>
        <v>0</v>
      </c>
      <c r="E23" s="161"/>
      <c r="F23" s="161"/>
      <c r="G23" s="219"/>
    </row>
    <row r="24" spans="1:7" s="13" customFormat="1" ht="18" customHeight="1">
      <c r="A24" s="148"/>
      <c r="B24" s="213"/>
      <c r="C24" s="213"/>
      <c r="D24" s="214">
        <f t="shared" si="1"/>
        <v>0</v>
      </c>
      <c r="E24" s="161"/>
      <c r="F24" s="161"/>
      <c r="G24" s="219"/>
    </row>
    <row r="25" spans="1:7" s="13" customFormat="1" ht="6" customHeight="1">
      <c r="A25" s="145"/>
      <c r="B25" s="215"/>
      <c r="C25" s="215"/>
      <c r="D25" s="216"/>
      <c r="E25" s="161"/>
      <c r="F25" s="161"/>
      <c r="G25" s="219"/>
    </row>
    <row r="26" spans="1:7" s="13" customFormat="1" ht="18" customHeight="1">
      <c r="A26" s="149" t="s">
        <v>277</v>
      </c>
      <c r="B26" s="214">
        <f>SUM(B14:B24)</f>
        <v>2417</v>
      </c>
      <c r="C26" s="214">
        <f>SUM(C14:C24)</f>
        <v>42334</v>
      </c>
      <c r="D26" s="214">
        <f>SUM(D14:D24)</f>
        <v>44751</v>
      </c>
    </row>
    <row r="27" spans="1:7" s="13" customFormat="1" ht="6" customHeight="1">
      <c r="A27" s="16"/>
      <c r="E27" s="161"/>
      <c r="F27" s="161"/>
      <c r="G27" s="219"/>
    </row>
    <row r="28" spans="1:7" s="13" customFormat="1" ht="6" customHeight="1">
      <c r="A28" s="16"/>
      <c r="E28" s="161"/>
      <c r="F28" s="161"/>
      <c r="G28" s="219"/>
    </row>
    <row r="29" spans="1:7" s="13" customFormat="1" ht="21.75" customHeight="1">
      <c r="A29" s="16"/>
      <c r="E29" s="719" t="s">
        <v>266</v>
      </c>
      <c r="F29" s="720"/>
      <c r="G29" s="721"/>
    </row>
    <row r="30" spans="1:7" s="141" customFormat="1">
      <c r="A30" s="333" t="s">
        <v>265</v>
      </c>
      <c r="B30" s="333" t="s">
        <v>278</v>
      </c>
      <c r="C30" s="333" t="s">
        <v>279</v>
      </c>
      <c r="D30" s="334" t="s">
        <v>280</v>
      </c>
      <c r="E30" s="328" t="s">
        <v>267</v>
      </c>
      <c r="F30" s="328" t="s">
        <v>268</v>
      </c>
      <c r="G30" s="328" t="s">
        <v>269</v>
      </c>
    </row>
    <row r="31" spans="1:7" ht="6" customHeight="1">
      <c r="A31" s="150"/>
      <c r="B31" s="150"/>
      <c r="C31" s="150"/>
      <c r="D31" s="151"/>
      <c r="E31" s="220"/>
      <c r="F31" s="220"/>
      <c r="G31" s="221"/>
    </row>
    <row r="32" spans="1:7">
      <c r="A32" s="513" t="s">
        <v>547</v>
      </c>
      <c r="B32" s="514" t="s">
        <v>548</v>
      </c>
      <c r="C32" s="514" t="s">
        <v>549</v>
      </c>
      <c r="D32" s="513" t="s">
        <v>550</v>
      </c>
      <c r="E32" s="511">
        <v>1</v>
      </c>
      <c r="F32" s="511">
        <v>583</v>
      </c>
      <c r="G32" s="214">
        <f t="shared" ref="G32:G79" si="2">E32+F32</f>
        <v>584</v>
      </c>
    </row>
    <row r="33" spans="1:7">
      <c r="A33" s="513" t="s">
        <v>547</v>
      </c>
      <c r="B33" s="514" t="s">
        <v>551</v>
      </c>
      <c r="C33" s="514" t="s">
        <v>552</v>
      </c>
      <c r="D33" s="513" t="s">
        <v>550</v>
      </c>
      <c r="E33" s="511">
        <v>0</v>
      </c>
      <c r="F33" s="511">
        <v>41</v>
      </c>
      <c r="G33" s="214">
        <f t="shared" si="2"/>
        <v>41</v>
      </c>
    </row>
    <row r="34" spans="1:7">
      <c r="A34" s="513" t="s">
        <v>547</v>
      </c>
      <c r="B34" s="514" t="s">
        <v>553</v>
      </c>
      <c r="C34" s="514" t="s">
        <v>554</v>
      </c>
      <c r="D34" s="513" t="s">
        <v>550</v>
      </c>
      <c r="E34" s="511">
        <v>0</v>
      </c>
      <c r="F34" s="511">
        <v>114</v>
      </c>
      <c r="G34" s="214">
        <f t="shared" si="2"/>
        <v>114</v>
      </c>
    </row>
    <row r="35" spans="1:7">
      <c r="A35" s="513" t="s">
        <v>547</v>
      </c>
      <c r="B35" s="514" t="s">
        <v>555</v>
      </c>
      <c r="C35" s="514" t="s">
        <v>556</v>
      </c>
      <c r="D35" s="513" t="s">
        <v>550</v>
      </c>
      <c r="E35" s="511">
        <v>0</v>
      </c>
      <c r="F35" s="511">
        <v>98</v>
      </c>
      <c r="G35" s="214">
        <f t="shared" si="2"/>
        <v>98</v>
      </c>
    </row>
    <row r="36" spans="1:7">
      <c r="A36" s="513" t="s">
        <v>547</v>
      </c>
      <c r="B36" s="514" t="s">
        <v>557</v>
      </c>
      <c r="C36" s="514" t="s">
        <v>558</v>
      </c>
      <c r="D36" s="513" t="s">
        <v>559</v>
      </c>
      <c r="E36" s="511">
        <v>1</v>
      </c>
      <c r="F36" s="511">
        <v>1730</v>
      </c>
      <c r="G36" s="214">
        <f t="shared" si="2"/>
        <v>1731</v>
      </c>
    </row>
    <row r="37" spans="1:7">
      <c r="A37" s="513" t="s">
        <v>547</v>
      </c>
      <c r="B37" s="514" t="s">
        <v>551</v>
      </c>
      <c r="C37" s="514" t="s">
        <v>552</v>
      </c>
      <c r="D37" s="513" t="s">
        <v>559</v>
      </c>
      <c r="E37" s="511">
        <v>5</v>
      </c>
      <c r="F37" s="511">
        <v>1851</v>
      </c>
      <c r="G37" s="214">
        <f t="shared" si="2"/>
        <v>1856</v>
      </c>
    </row>
    <row r="38" spans="1:7">
      <c r="A38" s="513" t="s">
        <v>547</v>
      </c>
      <c r="B38" s="514" t="s">
        <v>560</v>
      </c>
      <c r="C38" s="514" t="s">
        <v>561</v>
      </c>
      <c r="D38" s="513" t="s">
        <v>559</v>
      </c>
      <c r="E38" s="511">
        <v>7</v>
      </c>
      <c r="F38" s="511">
        <v>1995</v>
      </c>
      <c r="G38" s="214">
        <f t="shared" si="2"/>
        <v>2002</v>
      </c>
    </row>
    <row r="39" spans="1:7">
      <c r="A39" s="513" t="s">
        <v>547</v>
      </c>
      <c r="B39" s="514" t="s">
        <v>548</v>
      </c>
      <c r="C39" s="514" t="s">
        <v>549</v>
      </c>
      <c r="D39" s="513" t="s">
        <v>559</v>
      </c>
      <c r="E39" s="511">
        <v>24</v>
      </c>
      <c r="F39" s="511">
        <v>3915</v>
      </c>
      <c r="G39" s="214">
        <f t="shared" si="2"/>
        <v>3939</v>
      </c>
    </row>
    <row r="40" spans="1:7">
      <c r="A40" s="513" t="s">
        <v>547</v>
      </c>
      <c r="B40" s="514" t="s">
        <v>562</v>
      </c>
      <c r="C40" s="514" t="s">
        <v>563</v>
      </c>
      <c r="D40" s="513" t="s">
        <v>559</v>
      </c>
      <c r="E40" s="511">
        <v>0</v>
      </c>
      <c r="F40" s="511">
        <v>768</v>
      </c>
      <c r="G40" s="214">
        <f t="shared" si="2"/>
        <v>768</v>
      </c>
    </row>
    <row r="41" spans="1:7">
      <c r="A41" s="513" t="s">
        <v>547</v>
      </c>
      <c r="B41" s="514" t="s">
        <v>564</v>
      </c>
      <c r="C41" s="514" t="s">
        <v>565</v>
      </c>
      <c r="D41" s="513" t="s">
        <v>559</v>
      </c>
      <c r="E41" s="511">
        <v>2</v>
      </c>
      <c r="F41" s="511">
        <v>673</v>
      </c>
      <c r="G41" s="214">
        <f t="shared" si="2"/>
        <v>675</v>
      </c>
    </row>
    <row r="42" spans="1:7">
      <c r="A42" s="513" t="s">
        <v>547</v>
      </c>
      <c r="B42" s="514" t="s">
        <v>553</v>
      </c>
      <c r="C42" s="514" t="s">
        <v>554</v>
      </c>
      <c r="D42" s="513" t="s">
        <v>559</v>
      </c>
      <c r="E42" s="511">
        <v>0</v>
      </c>
      <c r="F42" s="511">
        <v>2102</v>
      </c>
      <c r="G42" s="214">
        <f t="shared" si="2"/>
        <v>2102</v>
      </c>
    </row>
    <row r="43" spans="1:7">
      <c r="A43" s="513" t="s">
        <v>547</v>
      </c>
      <c r="B43" s="514" t="s">
        <v>566</v>
      </c>
      <c r="C43" s="514" t="s">
        <v>567</v>
      </c>
      <c r="D43" s="513" t="s">
        <v>559</v>
      </c>
      <c r="E43" s="511">
        <v>2</v>
      </c>
      <c r="F43" s="511">
        <v>918</v>
      </c>
      <c r="G43" s="214">
        <f t="shared" si="2"/>
        <v>920</v>
      </c>
    </row>
    <row r="44" spans="1:7">
      <c r="A44" s="513" t="s">
        <v>547</v>
      </c>
      <c r="B44" s="514" t="s">
        <v>568</v>
      </c>
      <c r="C44" s="514" t="s">
        <v>569</v>
      </c>
      <c r="D44" s="513" t="s">
        <v>559</v>
      </c>
      <c r="E44" s="511">
        <v>0</v>
      </c>
      <c r="F44" s="511">
        <v>516</v>
      </c>
      <c r="G44" s="214">
        <f t="shared" si="2"/>
        <v>516</v>
      </c>
    </row>
    <row r="45" spans="1:7">
      <c r="A45" s="513" t="s">
        <v>547</v>
      </c>
      <c r="B45" s="514" t="s">
        <v>555</v>
      </c>
      <c r="C45" s="514" t="s">
        <v>556</v>
      </c>
      <c r="D45" s="513" t="s">
        <v>559</v>
      </c>
      <c r="E45" s="511">
        <v>0</v>
      </c>
      <c r="F45" s="511">
        <v>1333</v>
      </c>
      <c r="G45" s="214">
        <f t="shared" si="2"/>
        <v>1333</v>
      </c>
    </row>
    <row r="46" spans="1:7">
      <c r="A46" s="515" t="s">
        <v>570</v>
      </c>
      <c r="B46" s="514" t="s">
        <v>571</v>
      </c>
      <c r="C46" s="514" t="s">
        <v>552</v>
      </c>
      <c r="D46" s="513" t="s">
        <v>572</v>
      </c>
      <c r="E46" s="511">
        <v>0</v>
      </c>
      <c r="F46" s="511">
        <v>11</v>
      </c>
      <c r="G46" s="214">
        <f t="shared" si="2"/>
        <v>11</v>
      </c>
    </row>
    <row r="47" spans="1:7">
      <c r="A47" s="515" t="s">
        <v>570</v>
      </c>
      <c r="B47" s="514" t="s">
        <v>571</v>
      </c>
      <c r="C47" s="514" t="s">
        <v>552</v>
      </c>
      <c r="D47" s="513" t="s">
        <v>573</v>
      </c>
      <c r="E47" s="511">
        <v>0</v>
      </c>
      <c r="F47" s="511">
        <v>4</v>
      </c>
      <c r="G47" s="214">
        <f t="shared" si="2"/>
        <v>4</v>
      </c>
    </row>
    <row r="48" spans="1:7">
      <c r="A48" s="515" t="s">
        <v>570</v>
      </c>
      <c r="B48" s="514" t="s">
        <v>571</v>
      </c>
      <c r="C48" s="514" t="s">
        <v>552</v>
      </c>
      <c r="D48" s="513" t="s">
        <v>574</v>
      </c>
      <c r="E48" s="511">
        <v>0</v>
      </c>
      <c r="F48" s="511">
        <v>8</v>
      </c>
      <c r="G48" s="214">
        <f t="shared" si="2"/>
        <v>8</v>
      </c>
    </row>
    <row r="49" spans="1:7">
      <c r="A49" s="515" t="s">
        <v>570</v>
      </c>
      <c r="B49" s="514" t="s">
        <v>571</v>
      </c>
      <c r="C49" s="514" t="s">
        <v>552</v>
      </c>
      <c r="D49" s="513" t="s">
        <v>575</v>
      </c>
      <c r="E49" s="511">
        <v>1</v>
      </c>
      <c r="F49" s="511">
        <v>21</v>
      </c>
      <c r="G49" s="214">
        <f t="shared" si="2"/>
        <v>22</v>
      </c>
    </row>
    <row r="50" spans="1:7">
      <c r="A50" s="515" t="s">
        <v>570</v>
      </c>
      <c r="B50" s="514" t="s">
        <v>571</v>
      </c>
      <c r="C50" s="514" t="s">
        <v>552</v>
      </c>
      <c r="D50" s="513" t="s">
        <v>576</v>
      </c>
      <c r="E50" s="511">
        <v>0</v>
      </c>
      <c r="F50" s="511">
        <v>48</v>
      </c>
      <c r="G50" s="214">
        <f t="shared" si="2"/>
        <v>48</v>
      </c>
    </row>
    <row r="51" spans="1:7">
      <c r="A51" s="515" t="s">
        <v>570</v>
      </c>
      <c r="B51" s="514" t="s">
        <v>571</v>
      </c>
      <c r="C51" s="514" t="s">
        <v>552</v>
      </c>
      <c r="D51" s="513" t="s">
        <v>577</v>
      </c>
      <c r="E51" s="511">
        <v>0</v>
      </c>
      <c r="F51" s="511">
        <v>6</v>
      </c>
      <c r="G51" s="214">
        <f t="shared" si="2"/>
        <v>6</v>
      </c>
    </row>
    <row r="52" spans="1:7">
      <c r="A52" s="153" t="s">
        <v>578</v>
      </c>
      <c r="B52" s="516" t="s">
        <v>579</v>
      </c>
      <c r="C52" s="517" t="s">
        <v>580</v>
      </c>
      <c r="D52" s="513" t="s">
        <v>581</v>
      </c>
      <c r="E52" s="511">
        <v>0</v>
      </c>
      <c r="F52" s="511">
        <v>19</v>
      </c>
      <c r="G52" s="214">
        <f t="shared" si="2"/>
        <v>19</v>
      </c>
    </row>
    <row r="53" spans="1:7">
      <c r="A53" s="515" t="s">
        <v>582</v>
      </c>
      <c r="B53" s="514" t="s">
        <v>583</v>
      </c>
      <c r="C53" s="514" t="s">
        <v>558</v>
      </c>
      <c r="D53" s="513" t="s">
        <v>584</v>
      </c>
      <c r="E53" s="511">
        <v>138</v>
      </c>
      <c r="F53" s="511">
        <v>1015</v>
      </c>
      <c r="G53" s="214">
        <f t="shared" si="2"/>
        <v>1153</v>
      </c>
    </row>
    <row r="54" spans="1:7">
      <c r="A54" s="515" t="s">
        <v>582</v>
      </c>
      <c r="B54" s="514" t="s">
        <v>583</v>
      </c>
      <c r="C54" s="514" t="s">
        <v>558</v>
      </c>
      <c r="D54" s="513" t="s">
        <v>585</v>
      </c>
      <c r="E54" s="511">
        <v>0</v>
      </c>
      <c r="F54" s="511">
        <v>16</v>
      </c>
      <c r="G54" s="214">
        <f t="shared" si="2"/>
        <v>16</v>
      </c>
    </row>
    <row r="55" spans="1:7">
      <c r="A55" s="515" t="s">
        <v>582</v>
      </c>
      <c r="B55" s="514" t="s">
        <v>583</v>
      </c>
      <c r="C55" s="514" t="s">
        <v>558</v>
      </c>
      <c r="D55" s="513" t="s">
        <v>586</v>
      </c>
      <c r="E55" s="511">
        <v>51</v>
      </c>
      <c r="F55" s="511">
        <v>365</v>
      </c>
      <c r="G55" s="214">
        <f t="shared" si="2"/>
        <v>416</v>
      </c>
    </row>
    <row r="56" spans="1:7">
      <c r="A56" s="515" t="s">
        <v>582</v>
      </c>
      <c r="B56" s="514" t="s">
        <v>583</v>
      </c>
      <c r="C56" s="514" t="s">
        <v>558</v>
      </c>
      <c r="D56" s="513" t="s">
        <v>587</v>
      </c>
      <c r="E56" s="511">
        <v>21</v>
      </c>
      <c r="F56" s="511">
        <v>474</v>
      </c>
      <c r="G56" s="214">
        <f t="shared" si="2"/>
        <v>495</v>
      </c>
    </row>
    <row r="57" spans="1:7">
      <c r="A57" s="515" t="s">
        <v>582</v>
      </c>
      <c r="B57" s="514" t="s">
        <v>583</v>
      </c>
      <c r="C57" s="514" t="s">
        <v>558</v>
      </c>
      <c r="D57" s="513" t="s">
        <v>588</v>
      </c>
      <c r="E57" s="511">
        <v>9</v>
      </c>
      <c r="F57" s="511">
        <v>232</v>
      </c>
      <c r="G57" s="214">
        <f t="shared" si="2"/>
        <v>241</v>
      </c>
    </row>
    <row r="58" spans="1:7">
      <c r="A58" s="515" t="s">
        <v>582</v>
      </c>
      <c r="B58" s="514" t="s">
        <v>583</v>
      </c>
      <c r="C58" s="514" t="s">
        <v>558</v>
      </c>
      <c r="D58" s="513" t="s">
        <v>589</v>
      </c>
      <c r="E58" s="511">
        <v>42</v>
      </c>
      <c r="F58" s="511">
        <v>383</v>
      </c>
      <c r="G58" s="214">
        <f t="shared" si="2"/>
        <v>425</v>
      </c>
    </row>
    <row r="59" spans="1:7">
      <c r="A59" s="515" t="s">
        <v>582</v>
      </c>
      <c r="B59" s="514" t="s">
        <v>583</v>
      </c>
      <c r="C59" s="514" t="s">
        <v>558</v>
      </c>
      <c r="D59" s="513" t="s">
        <v>590</v>
      </c>
      <c r="E59" s="511">
        <v>74</v>
      </c>
      <c r="F59" s="511">
        <v>458</v>
      </c>
      <c r="G59" s="214">
        <f t="shared" si="2"/>
        <v>532</v>
      </c>
    </row>
    <row r="60" spans="1:7">
      <c r="A60" s="515" t="s">
        <v>582</v>
      </c>
      <c r="B60" s="514" t="s">
        <v>591</v>
      </c>
      <c r="C60" s="514" t="s">
        <v>558</v>
      </c>
      <c r="D60" s="513" t="s">
        <v>592</v>
      </c>
      <c r="E60" s="511">
        <v>16</v>
      </c>
      <c r="F60" s="511">
        <v>232</v>
      </c>
      <c r="G60" s="214">
        <f t="shared" si="2"/>
        <v>248</v>
      </c>
    </row>
    <row r="61" spans="1:7">
      <c r="A61" s="515" t="s">
        <v>582</v>
      </c>
      <c r="B61" s="514" t="s">
        <v>591</v>
      </c>
      <c r="C61" s="514" t="s">
        <v>558</v>
      </c>
      <c r="D61" s="513" t="s">
        <v>593</v>
      </c>
      <c r="E61" s="511">
        <v>23</v>
      </c>
      <c r="F61" s="511">
        <v>49</v>
      </c>
      <c r="G61" s="214">
        <f t="shared" si="2"/>
        <v>72</v>
      </c>
    </row>
    <row r="62" spans="1:7">
      <c r="A62" s="515" t="s">
        <v>582</v>
      </c>
      <c r="B62" s="514" t="s">
        <v>591</v>
      </c>
      <c r="C62" s="514" t="s">
        <v>558</v>
      </c>
      <c r="D62" s="513" t="s">
        <v>594</v>
      </c>
      <c r="E62" s="511">
        <v>24</v>
      </c>
      <c r="F62" s="511">
        <v>268</v>
      </c>
      <c r="G62" s="214">
        <f t="shared" si="2"/>
        <v>292</v>
      </c>
    </row>
    <row r="63" spans="1:7">
      <c r="A63" s="515" t="s">
        <v>582</v>
      </c>
      <c r="B63" s="514" t="s">
        <v>591</v>
      </c>
      <c r="C63" s="514" t="s">
        <v>558</v>
      </c>
      <c r="D63" s="513" t="s">
        <v>595</v>
      </c>
      <c r="E63" s="511">
        <v>5</v>
      </c>
      <c r="F63" s="511">
        <v>8</v>
      </c>
      <c r="G63" s="214">
        <f t="shared" si="2"/>
        <v>13</v>
      </c>
    </row>
    <row r="64" spans="1:7">
      <c r="A64" s="515" t="s">
        <v>582</v>
      </c>
      <c r="B64" s="514" t="s">
        <v>591</v>
      </c>
      <c r="C64" s="514" t="s">
        <v>558</v>
      </c>
      <c r="D64" s="513" t="s">
        <v>596</v>
      </c>
      <c r="E64" s="511">
        <v>17</v>
      </c>
      <c r="F64" s="511">
        <v>457</v>
      </c>
      <c r="G64" s="214">
        <f t="shared" si="2"/>
        <v>474</v>
      </c>
    </row>
    <row r="65" spans="1:7">
      <c r="A65" s="515" t="s">
        <v>582</v>
      </c>
      <c r="B65" s="514" t="s">
        <v>591</v>
      </c>
      <c r="C65" s="514" t="s">
        <v>558</v>
      </c>
      <c r="D65" s="513" t="s">
        <v>597</v>
      </c>
      <c r="E65" s="511">
        <v>29</v>
      </c>
      <c r="F65" s="511">
        <v>352</v>
      </c>
      <c r="G65" s="214">
        <f t="shared" si="2"/>
        <v>381</v>
      </c>
    </row>
    <row r="66" spans="1:7">
      <c r="A66" s="515" t="s">
        <v>582</v>
      </c>
      <c r="B66" s="514" t="s">
        <v>571</v>
      </c>
      <c r="C66" s="517" t="s">
        <v>552</v>
      </c>
      <c r="D66" s="513" t="s">
        <v>598</v>
      </c>
      <c r="E66" s="511">
        <v>71</v>
      </c>
      <c r="F66" s="511">
        <v>838</v>
      </c>
      <c r="G66" s="214">
        <f t="shared" si="2"/>
        <v>909</v>
      </c>
    </row>
    <row r="67" spans="1:7">
      <c r="A67" s="515" t="s">
        <v>582</v>
      </c>
      <c r="B67" s="514" t="s">
        <v>571</v>
      </c>
      <c r="C67" s="517" t="s">
        <v>552</v>
      </c>
      <c r="D67" s="513" t="s">
        <v>599</v>
      </c>
      <c r="E67" s="511">
        <v>1</v>
      </c>
      <c r="F67" s="511">
        <v>135</v>
      </c>
      <c r="G67" s="214">
        <f t="shared" si="2"/>
        <v>136</v>
      </c>
    </row>
    <row r="68" spans="1:7">
      <c r="A68" s="515" t="s">
        <v>582</v>
      </c>
      <c r="B68" s="514" t="s">
        <v>571</v>
      </c>
      <c r="C68" s="517" t="s">
        <v>552</v>
      </c>
      <c r="D68" s="513" t="s">
        <v>600</v>
      </c>
      <c r="E68" s="511">
        <v>60</v>
      </c>
      <c r="F68" s="511">
        <v>472</v>
      </c>
      <c r="G68" s="214">
        <f t="shared" si="2"/>
        <v>532</v>
      </c>
    </row>
    <row r="69" spans="1:7">
      <c r="A69" s="515" t="s">
        <v>582</v>
      </c>
      <c r="B69" s="514" t="s">
        <v>571</v>
      </c>
      <c r="C69" s="517" t="s">
        <v>552</v>
      </c>
      <c r="D69" s="513" t="s">
        <v>601</v>
      </c>
      <c r="E69" s="511">
        <v>0</v>
      </c>
      <c r="F69" s="511">
        <v>278</v>
      </c>
      <c r="G69" s="214">
        <f t="shared" si="2"/>
        <v>278</v>
      </c>
    </row>
    <row r="70" spans="1:7">
      <c r="A70" s="515" t="s">
        <v>582</v>
      </c>
      <c r="B70" s="514" t="s">
        <v>571</v>
      </c>
      <c r="C70" s="517" t="s">
        <v>552</v>
      </c>
      <c r="D70" s="513" t="s">
        <v>602</v>
      </c>
      <c r="E70" s="511">
        <v>1</v>
      </c>
      <c r="F70" s="511">
        <v>313</v>
      </c>
      <c r="G70" s="214">
        <f t="shared" si="2"/>
        <v>314</v>
      </c>
    </row>
    <row r="71" spans="1:7">
      <c r="A71" s="515" t="s">
        <v>582</v>
      </c>
      <c r="B71" s="514" t="s">
        <v>571</v>
      </c>
      <c r="C71" s="517" t="s">
        <v>552</v>
      </c>
      <c r="D71" s="513" t="s">
        <v>603</v>
      </c>
      <c r="E71" s="511">
        <v>6</v>
      </c>
      <c r="F71" s="511">
        <v>147</v>
      </c>
      <c r="G71" s="214">
        <f t="shared" si="2"/>
        <v>153</v>
      </c>
    </row>
    <row r="72" spans="1:7">
      <c r="A72" s="515" t="s">
        <v>582</v>
      </c>
      <c r="B72" s="514" t="s">
        <v>604</v>
      </c>
      <c r="C72" s="517" t="s">
        <v>552</v>
      </c>
      <c r="D72" s="513" t="s">
        <v>605</v>
      </c>
      <c r="E72" s="511">
        <v>26</v>
      </c>
      <c r="F72" s="511">
        <v>193</v>
      </c>
      <c r="G72" s="214">
        <f t="shared" si="2"/>
        <v>219</v>
      </c>
    </row>
    <row r="73" spans="1:7">
      <c r="A73" s="515" t="s">
        <v>582</v>
      </c>
      <c r="B73" s="514" t="s">
        <v>604</v>
      </c>
      <c r="C73" s="517" t="s">
        <v>552</v>
      </c>
      <c r="D73" s="513" t="s">
        <v>606</v>
      </c>
      <c r="E73" s="511">
        <v>43</v>
      </c>
      <c r="F73" s="511">
        <v>299</v>
      </c>
      <c r="G73" s="214">
        <f t="shared" si="2"/>
        <v>342</v>
      </c>
    </row>
    <row r="74" spans="1:7">
      <c r="A74" s="515" t="s">
        <v>582</v>
      </c>
      <c r="B74" s="514" t="s">
        <v>604</v>
      </c>
      <c r="C74" s="517" t="s">
        <v>552</v>
      </c>
      <c r="D74" s="513" t="s">
        <v>607</v>
      </c>
      <c r="E74" s="511">
        <v>159</v>
      </c>
      <c r="F74" s="511">
        <v>1006</v>
      </c>
      <c r="G74" s="214">
        <f t="shared" si="2"/>
        <v>1165</v>
      </c>
    </row>
    <row r="75" spans="1:7">
      <c r="A75" s="515" t="s">
        <v>582</v>
      </c>
      <c r="B75" s="514" t="s">
        <v>604</v>
      </c>
      <c r="C75" s="517" t="s">
        <v>552</v>
      </c>
      <c r="D75" s="513" t="s">
        <v>596</v>
      </c>
      <c r="E75" s="511">
        <v>81</v>
      </c>
      <c r="F75" s="511">
        <v>730</v>
      </c>
      <c r="G75" s="214">
        <f t="shared" si="2"/>
        <v>811</v>
      </c>
    </row>
    <row r="76" spans="1:7">
      <c r="A76" s="515" t="s">
        <v>582</v>
      </c>
      <c r="B76" s="514" t="s">
        <v>604</v>
      </c>
      <c r="C76" s="517" t="s">
        <v>552</v>
      </c>
      <c r="D76" s="513" t="s">
        <v>608</v>
      </c>
      <c r="E76" s="511">
        <v>0</v>
      </c>
      <c r="F76" s="511">
        <v>198</v>
      </c>
      <c r="G76" s="214">
        <f t="shared" si="2"/>
        <v>198</v>
      </c>
    </row>
    <row r="77" spans="1:7">
      <c r="A77" s="515" t="s">
        <v>582</v>
      </c>
      <c r="B77" s="514" t="s">
        <v>604</v>
      </c>
      <c r="C77" s="517" t="s">
        <v>552</v>
      </c>
      <c r="D77" s="513" t="s">
        <v>609</v>
      </c>
      <c r="E77" s="511">
        <v>66</v>
      </c>
      <c r="F77" s="511">
        <v>408</v>
      </c>
      <c r="G77" s="214">
        <f t="shared" si="2"/>
        <v>474</v>
      </c>
    </row>
    <row r="78" spans="1:7">
      <c r="A78" s="515" t="s">
        <v>582</v>
      </c>
      <c r="B78" s="514" t="s">
        <v>604</v>
      </c>
      <c r="C78" s="517" t="s">
        <v>552</v>
      </c>
      <c r="D78" s="513" t="s">
        <v>610</v>
      </c>
      <c r="E78" s="511">
        <v>0</v>
      </c>
      <c r="F78" s="511">
        <v>83</v>
      </c>
      <c r="G78" s="214">
        <f t="shared" si="2"/>
        <v>83</v>
      </c>
    </row>
    <row r="79" spans="1:7">
      <c r="A79" s="515" t="s">
        <v>582</v>
      </c>
      <c r="B79" s="514" t="s">
        <v>611</v>
      </c>
      <c r="C79" s="517" t="s">
        <v>552</v>
      </c>
      <c r="D79" s="513" t="s">
        <v>612</v>
      </c>
      <c r="E79" s="511">
        <v>28</v>
      </c>
      <c r="F79" s="511">
        <v>227</v>
      </c>
      <c r="G79" s="214">
        <f t="shared" si="2"/>
        <v>255</v>
      </c>
    </row>
    <row r="80" spans="1:7">
      <c r="A80" s="515" t="s">
        <v>582</v>
      </c>
      <c r="B80" s="514" t="s">
        <v>611</v>
      </c>
      <c r="C80" s="517" t="s">
        <v>552</v>
      </c>
      <c r="D80" s="513" t="s">
        <v>613</v>
      </c>
      <c r="E80" s="511">
        <v>0</v>
      </c>
      <c r="F80" s="511">
        <v>48</v>
      </c>
      <c r="G80" s="214">
        <f t="shared" ref="G80:G262" si="3">E80+F80</f>
        <v>48</v>
      </c>
    </row>
    <row r="81" spans="1:7">
      <c r="A81" s="515" t="s">
        <v>582</v>
      </c>
      <c r="B81" s="514" t="s">
        <v>611</v>
      </c>
      <c r="C81" s="517" t="s">
        <v>552</v>
      </c>
      <c r="D81" s="513" t="s">
        <v>584</v>
      </c>
      <c r="E81" s="511">
        <v>50</v>
      </c>
      <c r="F81" s="511">
        <v>375</v>
      </c>
      <c r="G81" s="214">
        <f t="shared" si="3"/>
        <v>425</v>
      </c>
    </row>
    <row r="82" spans="1:7">
      <c r="A82" s="515" t="s">
        <v>582</v>
      </c>
      <c r="B82" s="514" t="s">
        <v>611</v>
      </c>
      <c r="C82" s="517" t="s">
        <v>552</v>
      </c>
      <c r="D82" s="513" t="s">
        <v>614</v>
      </c>
      <c r="E82" s="511">
        <v>0</v>
      </c>
      <c r="F82" s="511">
        <v>70</v>
      </c>
      <c r="G82" s="214">
        <f t="shared" si="3"/>
        <v>70</v>
      </c>
    </row>
    <row r="83" spans="1:7">
      <c r="A83" s="515" t="s">
        <v>582</v>
      </c>
      <c r="B83" s="514" t="s">
        <v>611</v>
      </c>
      <c r="C83" s="517" t="s">
        <v>552</v>
      </c>
      <c r="D83" s="513" t="s">
        <v>615</v>
      </c>
      <c r="E83" s="511">
        <v>13</v>
      </c>
      <c r="F83" s="511">
        <v>198</v>
      </c>
      <c r="G83" s="214">
        <f t="shared" si="3"/>
        <v>211</v>
      </c>
    </row>
    <row r="84" spans="1:7">
      <c r="A84" s="515" t="s">
        <v>582</v>
      </c>
      <c r="B84" s="514" t="s">
        <v>611</v>
      </c>
      <c r="C84" s="517" t="s">
        <v>552</v>
      </c>
      <c r="D84" s="513" t="s">
        <v>616</v>
      </c>
      <c r="E84" s="511">
        <v>64</v>
      </c>
      <c r="F84" s="511">
        <v>567</v>
      </c>
      <c r="G84" s="214">
        <f t="shared" si="3"/>
        <v>631</v>
      </c>
    </row>
    <row r="85" spans="1:7">
      <c r="A85" s="515" t="s">
        <v>582</v>
      </c>
      <c r="B85" s="514" t="s">
        <v>611</v>
      </c>
      <c r="C85" s="517" t="s">
        <v>552</v>
      </c>
      <c r="D85" s="513" t="s">
        <v>617</v>
      </c>
      <c r="E85" s="511">
        <v>21</v>
      </c>
      <c r="F85" s="511">
        <v>396</v>
      </c>
      <c r="G85" s="214">
        <f t="shared" si="3"/>
        <v>417</v>
      </c>
    </row>
    <row r="86" spans="1:7">
      <c r="A86" s="515" t="s">
        <v>582</v>
      </c>
      <c r="B86" s="514" t="s">
        <v>618</v>
      </c>
      <c r="C86" s="517" t="s">
        <v>552</v>
      </c>
      <c r="D86" s="513" t="s">
        <v>619</v>
      </c>
      <c r="E86" s="511">
        <v>0</v>
      </c>
      <c r="F86" s="511">
        <v>163</v>
      </c>
      <c r="G86" s="214">
        <f t="shared" si="3"/>
        <v>163</v>
      </c>
    </row>
    <row r="87" spans="1:7">
      <c r="A87" s="515" t="s">
        <v>582</v>
      </c>
      <c r="B87" s="514" t="s">
        <v>618</v>
      </c>
      <c r="C87" s="517" t="s">
        <v>552</v>
      </c>
      <c r="D87" s="513" t="s">
        <v>620</v>
      </c>
      <c r="E87" s="511">
        <v>1</v>
      </c>
      <c r="F87" s="511">
        <v>59</v>
      </c>
      <c r="G87" s="214">
        <f t="shared" si="3"/>
        <v>60</v>
      </c>
    </row>
    <row r="88" spans="1:7">
      <c r="A88" s="515" t="s">
        <v>582</v>
      </c>
      <c r="B88" s="514" t="s">
        <v>618</v>
      </c>
      <c r="C88" s="517" t="s">
        <v>552</v>
      </c>
      <c r="D88" s="513" t="s">
        <v>621</v>
      </c>
      <c r="E88" s="511">
        <v>0</v>
      </c>
      <c r="F88" s="511">
        <v>51</v>
      </c>
      <c r="G88" s="214">
        <f t="shared" si="3"/>
        <v>51</v>
      </c>
    </row>
    <row r="89" spans="1:7">
      <c r="A89" s="515" t="s">
        <v>582</v>
      </c>
      <c r="B89" s="514" t="s">
        <v>618</v>
      </c>
      <c r="C89" s="517" t="s">
        <v>552</v>
      </c>
      <c r="D89" s="513" t="s">
        <v>622</v>
      </c>
      <c r="E89" s="511">
        <v>0</v>
      </c>
      <c r="F89" s="511">
        <v>61</v>
      </c>
      <c r="G89" s="214">
        <f t="shared" si="3"/>
        <v>61</v>
      </c>
    </row>
    <row r="90" spans="1:7">
      <c r="A90" s="515" t="s">
        <v>582</v>
      </c>
      <c r="B90" s="514" t="s">
        <v>618</v>
      </c>
      <c r="C90" s="517" t="s">
        <v>552</v>
      </c>
      <c r="D90" s="513" t="s">
        <v>623</v>
      </c>
      <c r="E90" s="511">
        <v>1</v>
      </c>
      <c r="F90" s="511">
        <v>145</v>
      </c>
      <c r="G90" s="214">
        <f t="shared" si="3"/>
        <v>146</v>
      </c>
    </row>
    <row r="91" spans="1:7">
      <c r="A91" s="515" t="s">
        <v>582</v>
      </c>
      <c r="B91" s="514" t="s">
        <v>618</v>
      </c>
      <c r="C91" s="517" t="s">
        <v>552</v>
      </c>
      <c r="D91" s="513" t="s">
        <v>624</v>
      </c>
      <c r="E91" s="511">
        <v>0</v>
      </c>
      <c r="F91" s="511">
        <v>66</v>
      </c>
      <c r="G91" s="214">
        <f t="shared" si="3"/>
        <v>66</v>
      </c>
    </row>
    <row r="92" spans="1:7">
      <c r="A92" s="515" t="s">
        <v>582</v>
      </c>
      <c r="B92" s="514" t="s">
        <v>625</v>
      </c>
      <c r="C92" s="517" t="s">
        <v>552</v>
      </c>
      <c r="D92" s="513" t="s">
        <v>626</v>
      </c>
      <c r="E92" s="511">
        <v>0</v>
      </c>
      <c r="F92" s="511">
        <v>99</v>
      </c>
      <c r="G92" s="214">
        <f t="shared" si="3"/>
        <v>99</v>
      </c>
    </row>
    <row r="93" spans="1:7">
      <c r="A93" s="515" t="s">
        <v>582</v>
      </c>
      <c r="B93" s="514" t="s">
        <v>625</v>
      </c>
      <c r="C93" s="517" t="s">
        <v>552</v>
      </c>
      <c r="D93" s="513" t="s">
        <v>627</v>
      </c>
      <c r="E93" s="511">
        <v>0</v>
      </c>
      <c r="F93" s="511">
        <v>141</v>
      </c>
      <c r="G93" s="214">
        <f t="shared" si="3"/>
        <v>141</v>
      </c>
    </row>
    <row r="94" spans="1:7">
      <c r="A94" s="515" t="s">
        <v>582</v>
      </c>
      <c r="B94" s="514" t="s">
        <v>625</v>
      </c>
      <c r="C94" s="517" t="s">
        <v>552</v>
      </c>
      <c r="D94" s="513" t="s">
        <v>628</v>
      </c>
      <c r="E94" s="511">
        <v>121</v>
      </c>
      <c r="F94" s="511">
        <v>1000</v>
      </c>
      <c r="G94" s="214">
        <f t="shared" ref="G94:G125" si="4">E94+F94</f>
        <v>1121</v>
      </c>
    </row>
    <row r="95" spans="1:7">
      <c r="A95" s="515" t="s">
        <v>582</v>
      </c>
      <c r="B95" s="514" t="s">
        <v>629</v>
      </c>
      <c r="C95" s="517" t="s">
        <v>552</v>
      </c>
      <c r="D95" s="513" t="s">
        <v>630</v>
      </c>
      <c r="E95" s="511">
        <v>0</v>
      </c>
      <c r="F95" s="511">
        <v>13</v>
      </c>
      <c r="G95" s="214">
        <f t="shared" si="4"/>
        <v>13</v>
      </c>
    </row>
    <row r="96" spans="1:7">
      <c r="A96" s="515" t="s">
        <v>582</v>
      </c>
      <c r="B96" s="514" t="s">
        <v>629</v>
      </c>
      <c r="C96" s="517" t="s">
        <v>552</v>
      </c>
      <c r="D96" s="513" t="s">
        <v>631</v>
      </c>
      <c r="E96" s="511">
        <v>11</v>
      </c>
      <c r="F96" s="511">
        <v>184</v>
      </c>
      <c r="G96" s="214">
        <f t="shared" si="4"/>
        <v>195</v>
      </c>
    </row>
    <row r="97" spans="1:7">
      <c r="A97" s="515" t="s">
        <v>582</v>
      </c>
      <c r="B97" s="514" t="s">
        <v>629</v>
      </c>
      <c r="C97" s="517" t="s">
        <v>552</v>
      </c>
      <c r="D97" s="513" t="s">
        <v>587</v>
      </c>
      <c r="E97" s="511">
        <v>111</v>
      </c>
      <c r="F97" s="511">
        <v>929</v>
      </c>
      <c r="G97" s="214">
        <f t="shared" si="4"/>
        <v>1040</v>
      </c>
    </row>
    <row r="98" spans="1:7">
      <c r="A98" s="515" t="s">
        <v>582</v>
      </c>
      <c r="B98" s="514" t="s">
        <v>629</v>
      </c>
      <c r="C98" s="517" t="s">
        <v>552</v>
      </c>
      <c r="D98" s="513" t="s">
        <v>632</v>
      </c>
      <c r="E98" s="511">
        <v>20</v>
      </c>
      <c r="F98" s="511">
        <v>155</v>
      </c>
      <c r="G98" s="214">
        <f t="shared" si="4"/>
        <v>175</v>
      </c>
    </row>
    <row r="99" spans="1:7">
      <c r="A99" s="515" t="s">
        <v>582</v>
      </c>
      <c r="B99" s="514" t="s">
        <v>629</v>
      </c>
      <c r="C99" s="517" t="s">
        <v>552</v>
      </c>
      <c r="D99" s="513" t="s">
        <v>633</v>
      </c>
      <c r="E99" s="511">
        <v>3</v>
      </c>
      <c r="F99" s="511">
        <v>111</v>
      </c>
      <c r="G99" s="214">
        <f t="shared" si="4"/>
        <v>114</v>
      </c>
    </row>
    <row r="100" spans="1:7">
      <c r="A100" s="515" t="s">
        <v>582</v>
      </c>
      <c r="B100" s="514" t="s">
        <v>629</v>
      </c>
      <c r="C100" s="517" t="s">
        <v>552</v>
      </c>
      <c r="D100" s="513" t="s">
        <v>634</v>
      </c>
      <c r="E100" s="511">
        <v>3</v>
      </c>
      <c r="F100" s="511">
        <v>57</v>
      </c>
      <c r="G100" s="214">
        <f t="shared" si="4"/>
        <v>60</v>
      </c>
    </row>
    <row r="101" spans="1:7">
      <c r="A101" s="515" t="s">
        <v>582</v>
      </c>
      <c r="B101" s="514" t="s">
        <v>629</v>
      </c>
      <c r="C101" s="517" t="s">
        <v>552</v>
      </c>
      <c r="D101" s="513" t="s">
        <v>635</v>
      </c>
      <c r="E101" s="511">
        <v>7</v>
      </c>
      <c r="F101" s="511">
        <v>49</v>
      </c>
      <c r="G101" s="214">
        <f t="shared" si="4"/>
        <v>56</v>
      </c>
    </row>
    <row r="102" spans="1:7">
      <c r="A102" s="515" t="s">
        <v>582</v>
      </c>
      <c r="B102" s="514" t="s">
        <v>629</v>
      </c>
      <c r="C102" s="517" t="s">
        <v>552</v>
      </c>
      <c r="D102" s="513" t="s">
        <v>636</v>
      </c>
      <c r="E102" s="511">
        <v>4</v>
      </c>
      <c r="F102" s="511">
        <v>88</v>
      </c>
      <c r="G102" s="214">
        <f t="shared" si="4"/>
        <v>92</v>
      </c>
    </row>
    <row r="103" spans="1:7">
      <c r="A103" s="515" t="s">
        <v>582</v>
      </c>
      <c r="B103" s="514" t="s">
        <v>637</v>
      </c>
      <c r="C103" s="514" t="s">
        <v>561</v>
      </c>
      <c r="D103" s="513" t="s">
        <v>638</v>
      </c>
      <c r="E103" s="511">
        <v>15</v>
      </c>
      <c r="F103" s="511">
        <v>116</v>
      </c>
      <c r="G103" s="214">
        <f t="shared" si="4"/>
        <v>131</v>
      </c>
    </row>
    <row r="104" spans="1:7">
      <c r="A104" s="515" t="s">
        <v>582</v>
      </c>
      <c r="B104" s="514" t="s">
        <v>637</v>
      </c>
      <c r="C104" s="514" t="s">
        <v>561</v>
      </c>
      <c r="D104" s="513" t="s">
        <v>584</v>
      </c>
      <c r="E104" s="511">
        <v>0</v>
      </c>
      <c r="F104" s="511">
        <v>398</v>
      </c>
      <c r="G104" s="214">
        <f t="shared" si="4"/>
        <v>398</v>
      </c>
    </row>
    <row r="105" spans="1:7">
      <c r="A105" s="515" t="s">
        <v>582</v>
      </c>
      <c r="B105" s="514" t="s">
        <v>637</v>
      </c>
      <c r="C105" s="514" t="s">
        <v>561</v>
      </c>
      <c r="D105" s="513" t="s">
        <v>585</v>
      </c>
      <c r="E105" s="511">
        <v>0</v>
      </c>
      <c r="F105" s="511">
        <v>19</v>
      </c>
      <c r="G105" s="214">
        <f t="shared" si="4"/>
        <v>19</v>
      </c>
    </row>
    <row r="106" spans="1:7">
      <c r="A106" s="515" t="s">
        <v>582</v>
      </c>
      <c r="B106" s="514" t="s">
        <v>637</v>
      </c>
      <c r="C106" s="514" t="s">
        <v>561</v>
      </c>
      <c r="D106" s="513" t="s">
        <v>639</v>
      </c>
      <c r="E106" s="511">
        <v>0</v>
      </c>
      <c r="F106" s="511">
        <v>86</v>
      </c>
      <c r="G106" s="214">
        <f t="shared" si="4"/>
        <v>86</v>
      </c>
    </row>
    <row r="107" spans="1:7">
      <c r="A107" s="515" t="s">
        <v>582</v>
      </c>
      <c r="B107" s="514" t="s">
        <v>637</v>
      </c>
      <c r="C107" s="514" t="s">
        <v>561</v>
      </c>
      <c r="D107" s="513" t="s">
        <v>631</v>
      </c>
      <c r="E107" s="511">
        <v>0</v>
      </c>
      <c r="F107" s="511">
        <v>68</v>
      </c>
      <c r="G107" s="214">
        <f t="shared" si="4"/>
        <v>68</v>
      </c>
    </row>
    <row r="108" spans="1:7">
      <c r="A108" s="515" t="s">
        <v>582</v>
      </c>
      <c r="B108" s="514" t="s">
        <v>637</v>
      </c>
      <c r="C108" s="514" t="s">
        <v>561</v>
      </c>
      <c r="D108" s="513" t="s">
        <v>640</v>
      </c>
      <c r="E108" s="511">
        <v>34</v>
      </c>
      <c r="F108" s="511">
        <v>626</v>
      </c>
      <c r="G108" s="214">
        <f t="shared" si="4"/>
        <v>660</v>
      </c>
    </row>
    <row r="109" spans="1:7">
      <c r="A109" s="515" t="s">
        <v>582</v>
      </c>
      <c r="B109" s="514" t="s">
        <v>637</v>
      </c>
      <c r="C109" s="514" t="s">
        <v>561</v>
      </c>
      <c r="D109" s="513" t="s">
        <v>641</v>
      </c>
      <c r="E109" s="511">
        <v>0</v>
      </c>
      <c r="F109" s="511">
        <v>31</v>
      </c>
      <c r="G109" s="214">
        <f t="shared" si="4"/>
        <v>31</v>
      </c>
    </row>
    <row r="110" spans="1:7">
      <c r="A110" s="515" t="s">
        <v>582</v>
      </c>
      <c r="B110" s="514" t="s">
        <v>637</v>
      </c>
      <c r="C110" s="514" t="s">
        <v>561</v>
      </c>
      <c r="D110" s="513" t="s">
        <v>642</v>
      </c>
      <c r="E110" s="511">
        <v>2</v>
      </c>
      <c r="F110" s="511">
        <v>654</v>
      </c>
      <c r="G110" s="214">
        <f t="shared" si="4"/>
        <v>656</v>
      </c>
    </row>
    <row r="111" spans="1:7">
      <c r="A111" s="515" t="s">
        <v>582</v>
      </c>
      <c r="B111" s="516" t="s">
        <v>643</v>
      </c>
      <c r="C111" s="517" t="s">
        <v>580</v>
      </c>
      <c r="D111" s="513" t="s">
        <v>644</v>
      </c>
      <c r="E111" s="511">
        <v>0</v>
      </c>
      <c r="F111" s="511">
        <v>158</v>
      </c>
      <c r="G111" s="214">
        <f t="shared" si="4"/>
        <v>158</v>
      </c>
    </row>
    <row r="112" spans="1:7">
      <c r="A112" s="515" t="s">
        <v>582</v>
      </c>
      <c r="B112" s="516" t="s">
        <v>643</v>
      </c>
      <c r="C112" s="517" t="s">
        <v>580</v>
      </c>
      <c r="D112" s="513" t="s">
        <v>584</v>
      </c>
      <c r="E112" s="511">
        <v>0</v>
      </c>
      <c r="F112" s="511">
        <v>415</v>
      </c>
      <c r="G112" s="214">
        <f t="shared" si="4"/>
        <v>415</v>
      </c>
    </row>
    <row r="113" spans="1:7">
      <c r="A113" s="515" t="s">
        <v>582</v>
      </c>
      <c r="B113" s="516" t="s">
        <v>643</v>
      </c>
      <c r="C113" s="517" t="s">
        <v>580</v>
      </c>
      <c r="D113" s="513" t="s">
        <v>586</v>
      </c>
      <c r="E113" s="511">
        <v>0</v>
      </c>
      <c r="F113" s="511">
        <v>182</v>
      </c>
      <c r="G113" s="214">
        <f t="shared" si="4"/>
        <v>182</v>
      </c>
    </row>
    <row r="114" spans="1:7">
      <c r="A114" s="515" t="s">
        <v>582</v>
      </c>
      <c r="B114" s="516" t="s">
        <v>643</v>
      </c>
      <c r="C114" s="517" t="s">
        <v>580</v>
      </c>
      <c r="D114" s="513" t="s">
        <v>645</v>
      </c>
      <c r="E114" s="511">
        <v>89</v>
      </c>
      <c r="F114" s="511">
        <v>1092</v>
      </c>
      <c r="G114" s="214">
        <f t="shared" si="4"/>
        <v>1181</v>
      </c>
    </row>
    <row r="115" spans="1:7">
      <c r="A115" s="515" t="s">
        <v>582</v>
      </c>
      <c r="B115" s="516" t="s">
        <v>643</v>
      </c>
      <c r="C115" s="517" t="s">
        <v>580</v>
      </c>
      <c r="D115" s="513" t="s">
        <v>589</v>
      </c>
      <c r="E115" s="511">
        <v>0</v>
      </c>
      <c r="F115" s="511">
        <v>178</v>
      </c>
      <c r="G115" s="214">
        <f t="shared" si="4"/>
        <v>178</v>
      </c>
    </row>
    <row r="116" spans="1:7">
      <c r="A116" s="515" t="s">
        <v>582</v>
      </c>
      <c r="B116" s="516" t="s">
        <v>643</v>
      </c>
      <c r="C116" s="517" t="s">
        <v>580</v>
      </c>
      <c r="D116" s="513" t="s">
        <v>646</v>
      </c>
      <c r="E116" s="511">
        <v>39</v>
      </c>
      <c r="F116" s="511">
        <v>350</v>
      </c>
      <c r="G116" s="214">
        <f t="shared" si="4"/>
        <v>389</v>
      </c>
    </row>
    <row r="117" spans="1:7">
      <c r="A117" s="515" t="s">
        <v>582</v>
      </c>
      <c r="B117" s="516" t="s">
        <v>579</v>
      </c>
      <c r="C117" s="517" t="s">
        <v>580</v>
      </c>
      <c r="D117" s="513" t="s">
        <v>647</v>
      </c>
      <c r="E117" s="511">
        <v>7</v>
      </c>
      <c r="F117" s="511">
        <v>169</v>
      </c>
      <c r="G117" s="214">
        <f t="shared" si="4"/>
        <v>176</v>
      </c>
    </row>
    <row r="118" spans="1:7">
      <c r="A118" s="515" t="s">
        <v>582</v>
      </c>
      <c r="B118" s="516" t="s">
        <v>579</v>
      </c>
      <c r="C118" s="517" t="s">
        <v>580</v>
      </c>
      <c r="D118" s="513" t="s">
        <v>648</v>
      </c>
      <c r="E118" s="511">
        <v>39</v>
      </c>
      <c r="F118" s="511">
        <v>265</v>
      </c>
      <c r="G118" s="214">
        <f t="shared" si="4"/>
        <v>304</v>
      </c>
    </row>
    <row r="119" spans="1:7">
      <c r="A119" s="515" t="s">
        <v>582</v>
      </c>
      <c r="B119" s="516" t="s">
        <v>579</v>
      </c>
      <c r="C119" s="517" t="s">
        <v>580</v>
      </c>
      <c r="D119" s="513" t="s">
        <v>649</v>
      </c>
      <c r="E119" s="511">
        <v>5</v>
      </c>
      <c r="F119" s="511">
        <v>132</v>
      </c>
      <c r="G119" s="214">
        <f t="shared" si="4"/>
        <v>137</v>
      </c>
    </row>
    <row r="120" spans="1:7">
      <c r="A120" s="515" t="s">
        <v>582</v>
      </c>
      <c r="B120" s="516" t="s">
        <v>579</v>
      </c>
      <c r="C120" s="517" t="s">
        <v>580</v>
      </c>
      <c r="D120" s="513" t="s">
        <v>650</v>
      </c>
      <c r="E120" s="511">
        <v>18</v>
      </c>
      <c r="F120" s="511">
        <v>143</v>
      </c>
      <c r="G120" s="214">
        <f t="shared" si="4"/>
        <v>161</v>
      </c>
    </row>
    <row r="121" spans="1:7">
      <c r="A121" s="515" t="s">
        <v>582</v>
      </c>
      <c r="B121" s="516" t="s">
        <v>618</v>
      </c>
      <c r="C121" s="517" t="s">
        <v>580</v>
      </c>
      <c r="D121" s="513" t="s">
        <v>651</v>
      </c>
      <c r="E121" s="511">
        <v>0</v>
      </c>
      <c r="F121" s="511">
        <v>34</v>
      </c>
      <c r="G121" s="214">
        <f t="shared" si="4"/>
        <v>34</v>
      </c>
    </row>
    <row r="122" spans="1:7">
      <c r="A122" s="515" t="s">
        <v>582</v>
      </c>
      <c r="B122" s="516" t="s">
        <v>618</v>
      </c>
      <c r="C122" s="517" t="s">
        <v>580</v>
      </c>
      <c r="D122" s="513" t="s">
        <v>652</v>
      </c>
      <c r="E122" s="511">
        <v>0</v>
      </c>
      <c r="F122" s="511">
        <v>229</v>
      </c>
      <c r="G122" s="214">
        <f t="shared" si="4"/>
        <v>229</v>
      </c>
    </row>
    <row r="123" spans="1:7">
      <c r="A123" s="515" t="s">
        <v>582</v>
      </c>
      <c r="B123" s="516" t="s">
        <v>618</v>
      </c>
      <c r="C123" s="517" t="s">
        <v>580</v>
      </c>
      <c r="D123" s="513" t="s">
        <v>653</v>
      </c>
      <c r="E123" s="511">
        <v>2</v>
      </c>
      <c r="F123" s="511">
        <v>143</v>
      </c>
      <c r="G123" s="214">
        <f t="shared" si="4"/>
        <v>145</v>
      </c>
    </row>
    <row r="124" spans="1:7">
      <c r="A124" s="515" t="s">
        <v>582</v>
      </c>
      <c r="B124" s="516" t="s">
        <v>618</v>
      </c>
      <c r="C124" s="517" t="s">
        <v>580</v>
      </c>
      <c r="D124" s="513" t="s">
        <v>654</v>
      </c>
      <c r="E124" s="511">
        <v>0</v>
      </c>
      <c r="F124" s="511">
        <v>21</v>
      </c>
      <c r="G124" s="214">
        <f t="shared" si="4"/>
        <v>21</v>
      </c>
    </row>
    <row r="125" spans="1:7">
      <c r="A125" s="515" t="s">
        <v>582</v>
      </c>
      <c r="B125" s="516" t="s">
        <v>618</v>
      </c>
      <c r="C125" s="517" t="s">
        <v>580</v>
      </c>
      <c r="D125" s="513" t="s">
        <v>655</v>
      </c>
      <c r="E125" s="511">
        <v>0</v>
      </c>
      <c r="F125" s="511">
        <v>32</v>
      </c>
      <c r="G125" s="214">
        <f t="shared" si="4"/>
        <v>32</v>
      </c>
    </row>
    <row r="126" spans="1:7">
      <c r="A126" s="515" t="s">
        <v>582</v>
      </c>
      <c r="B126" s="516" t="s">
        <v>618</v>
      </c>
      <c r="C126" s="517" t="s">
        <v>580</v>
      </c>
      <c r="D126" s="513" t="s">
        <v>656</v>
      </c>
      <c r="E126" s="511">
        <v>0</v>
      </c>
      <c r="F126" s="511">
        <v>176</v>
      </c>
      <c r="G126" s="214">
        <f t="shared" ref="G126:G157" si="5">E126+F126</f>
        <v>176</v>
      </c>
    </row>
    <row r="127" spans="1:7">
      <c r="A127" s="515" t="s">
        <v>582</v>
      </c>
      <c r="B127" s="514" t="s">
        <v>629</v>
      </c>
      <c r="C127" s="514" t="s">
        <v>554</v>
      </c>
      <c r="D127" s="513" t="s">
        <v>657</v>
      </c>
      <c r="E127" s="511">
        <v>17</v>
      </c>
      <c r="F127" s="511">
        <v>380</v>
      </c>
      <c r="G127" s="214">
        <f t="shared" si="5"/>
        <v>397</v>
      </c>
    </row>
    <row r="128" spans="1:7">
      <c r="A128" s="515" t="s">
        <v>582</v>
      </c>
      <c r="B128" s="514" t="s">
        <v>629</v>
      </c>
      <c r="C128" s="514" t="s">
        <v>554</v>
      </c>
      <c r="D128" s="513" t="s">
        <v>658</v>
      </c>
      <c r="E128" s="511">
        <v>18</v>
      </c>
      <c r="F128" s="511">
        <v>310</v>
      </c>
      <c r="G128" s="214">
        <f t="shared" si="5"/>
        <v>328</v>
      </c>
    </row>
    <row r="129" spans="1:7">
      <c r="A129" s="515" t="s">
        <v>582</v>
      </c>
      <c r="B129" s="514" t="s">
        <v>629</v>
      </c>
      <c r="C129" s="514" t="s">
        <v>554</v>
      </c>
      <c r="D129" s="513" t="s">
        <v>659</v>
      </c>
      <c r="E129" s="511">
        <v>3</v>
      </c>
      <c r="F129" s="511">
        <v>160</v>
      </c>
      <c r="G129" s="214">
        <f t="shared" si="5"/>
        <v>163</v>
      </c>
    </row>
    <row r="130" spans="1:7">
      <c r="A130" s="515" t="s">
        <v>582</v>
      </c>
      <c r="B130" s="514" t="s">
        <v>629</v>
      </c>
      <c r="C130" s="514" t="s">
        <v>554</v>
      </c>
      <c r="D130" s="513" t="s">
        <v>660</v>
      </c>
      <c r="E130" s="511">
        <v>1</v>
      </c>
      <c r="F130" s="511">
        <v>214</v>
      </c>
      <c r="G130" s="214">
        <f t="shared" si="5"/>
        <v>215</v>
      </c>
    </row>
    <row r="131" spans="1:7">
      <c r="A131" s="515" t="s">
        <v>582</v>
      </c>
      <c r="B131" s="514" t="s">
        <v>629</v>
      </c>
      <c r="C131" s="514" t="s">
        <v>554</v>
      </c>
      <c r="D131" s="513" t="s">
        <v>661</v>
      </c>
      <c r="E131" s="511">
        <v>0</v>
      </c>
      <c r="F131" s="511">
        <v>92</v>
      </c>
      <c r="G131" s="214">
        <f t="shared" si="5"/>
        <v>92</v>
      </c>
    </row>
    <row r="132" spans="1:7">
      <c r="A132" s="515" t="s">
        <v>582</v>
      </c>
      <c r="B132" s="514" t="s">
        <v>629</v>
      </c>
      <c r="C132" s="514" t="s">
        <v>554</v>
      </c>
      <c r="D132" s="513" t="s">
        <v>662</v>
      </c>
      <c r="E132" s="511">
        <v>18</v>
      </c>
      <c r="F132" s="511">
        <v>370</v>
      </c>
      <c r="G132" s="214">
        <f t="shared" si="5"/>
        <v>388</v>
      </c>
    </row>
    <row r="133" spans="1:7">
      <c r="A133" s="515" t="s">
        <v>582</v>
      </c>
      <c r="B133" s="514" t="s">
        <v>629</v>
      </c>
      <c r="C133" s="514" t="s">
        <v>554</v>
      </c>
      <c r="D133" s="513" t="s">
        <v>663</v>
      </c>
      <c r="E133" s="511">
        <v>21</v>
      </c>
      <c r="F133" s="511">
        <v>276</v>
      </c>
      <c r="G133" s="214">
        <f t="shared" si="5"/>
        <v>297</v>
      </c>
    </row>
    <row r="134" spans="1:7">
      <c r="A134" s="515" t="s">
        <v>582</v>
      </c>
      <c r="B134" s="514" t="s">
        <v>629</v>
      </c>
      <c r="C134" s="514" t="s">
        <v>554</v>
      </c>
      <c r="D134" s="513" t="s">
        <v>664</v>
      </c>
      <c r="E134" s="511">
        <v>14</v>
      </c>
      <c r="F134" s="511">
        <v>293</v>
      </c>
      <c r="G134" s="214">
        <f t="shared" si="5"/>
        <v>307</v>
      </c>
    </row>
    <row r="135" spans="1:7">
      <c r="A135" s="515" t="s">
        <v>582</v>
      </c>
      <c r="B135" s="514" t="s">
        <v>583</v>
      </c>
      <c r="C135" s="514" t="s">
        <v>567</v>
      </c>
      <c r="D135" s="513" t="s">
        <v>665</v>
      </c>
      <c r="E135" s="511">
        <v>4</v>
      </c>
      <c r="F135" s="511">
        <v>40</v>
      </c>
      <c r="G135" s="214">
        <f t="shared" si="5"/>
        <v>44</v>
      </c>
    </row>
    <row r="136" spans="1:7">
      <c r="A136" s="515" t="s">
        <v>582</v>
      </c>
      <c r="B136" s="514" t="s">
        <v>583</v>
      </c>
      <c r="C136" s="514" t="s">
        <v>567</v>
      </c>
      <c r="D136" s="513" t="s">
        <v>638</v>
      </c>
      <c r="E136" s="511">
        <v>0</v>
      </c>
      <c r="F136" s="511">
        <v>26</v>
      </c>
      <c r="G136" s="214">
        <f t="shared" si="5"/>
        <v>26</v>
      </c>
    </row>
    <row r="137" spans="1:7">
      <c r="A137" s="515" t="s">
        <v>582</v>
      </c>
      <c r="B137" s="514" t="s">
        <v>583</v>
      </c>
      <c r="C137" s="514" t="s">
        <v>567</v>
      </c>
      <c r="D137" s="513" t="s">
        <v>666</v>
      </c>
      <c r="E137" s="511">
        <v>0</v>
      </c>
      <c r="F137" s="511">
        <v>4</v>
      </c>
      <c r="G137" s="214">
        <f t="shared" si="5"/>
        <v>4</v>
      </c>
    </row>
    <row r="138" spans="1:7">
      <c r="A138" s="515" t="s">
        <v>582</v>
      </c>
      <c r="B138" s="514" t="s">
        <v>637</v>
      </c>
      <c r="C138" s="514" t="s">
        <v>667</v>
      </c>
      <c r="D138" s="513" t="s">
        <v>584</v>
      </c>
      <c r="E138" s="511">
        <v>0</v>
      </c>
      <c r="F138" s="511">
        <v>141</v>
      </c>
      <c r="G138" s="214">
        <f t="shared" si="5"/>
        <v>141</v>
      </c>
    </row>
    <row r="139" spans="1:7">
      <c r="A139" s="515" t="s">
        <v>582</v>
      </c>
      <c r="B139" s="514" t="s">
        <v>637</v>
      </c>
      <c r="C139" s="514" t="s">
        <v>667</v>
      </c>
      <c r="D139" s="513" t="s">
        <v>668</v>
      </c>
      <c r="E139" s="511">
        <v>0</v>
      </c>
      <c r="F139" s="511">
        <v>202</v>
      </c>
      <c r="G139" s="214">
        <f t="shared" si="5"/>
        <v>202</v>
      </c>
    </row>
    <row r="140" spans="1:7">
      <c r="A140" s="515" t="s">
        <v>582</v>
      </c>
      <c r="B140" s="514" t="s">
        <v>629</v>
      </c>
      <c r="C140" s="514" t="s">
        <v>669</v>
      </c>
      <c r="D140" s="513" t="s">
        <v>658</v>
      </c>
      <c r="E140" s="511">
        <v>0</v>
      </c>
      <c r="F140" s="511">
        <v>126</v>
      </c>
      <c r="G140" s="214">
        <f t="shared" si="5"/>
        <v>126</v>
      </c>
    </row>
    <row r="141" spans="1:7">
      <c r="A141" s="515" t="s">
        <v>582</v>
      </c>
      <c r="B141" s="514" t="s">
        <v>629</v>
      </c>
      <c r="C141" s="514" t="s">
        <v>669</v>
      </c>
      <c r="D141" s="513" t="s">
        <v>670</v>
      </c>
      <c r="E141" s="511">
        <v>1</v>
      </c>
      <c r="F141" s="511">
        <v>13</v>
      </c>
      <c r="G141" s="214">
        <f t="shared" si="5"/>
        <v>14</v>
      </c>
    </row>
    <row r="142" spans="1:7">
      <c r="A142" s="515" t="s">
        <v>582</v>
      </c>
      <c r="B142" s="514" t="s">
        <v>629</v>
      </c>
      <c r="C142" s="514" t="s">
        <v>669</v>
      </c>
      <c r="D142" s="513" t="s">
        <v>661</v>
      </c>
      <c r="E142" s="511">
        <v>0</v>
      </c>
      <c r="F142" s="511">
        <v>11</v>
      </c>
      <c r="G142" s="214">
        <f t="shared" si="5"/>
        <v>11</v>
      </c>
    </row>
    <row r="143" spans="1:7">
      <c r="A143" s="515" t="s">
        <v>582</v>
      </c>
      <c r="B143" s="514" t="s">
        <v>629</v>
      </c>
      <c r="C143" s="514" t="s">
        <v>669</v>
      </c>
      <c r="D143" s="513" t="s">
        <v>663</v>
      </c>
      <c r="E143" s="511">
        <v>0</v>
      </c>
      <c r="F143" s="511">
        <v>83</v>
      </c>
      <c r="G143" s="214">
        <f t="shared" si="5"/>
        <v>83</v>
      </c>
    </row>
    <row r="144" spans="1:7">
      <c r="A144" s="515" t="s">
        <v>582</v>
      </c>
      <c r="B144" s="514" t="s">
        <v>629</v>
      </c>
      <c r="C144" s="514" t="s">
        <v>669</v>
      </c>
      <c r="D144" s="513" t="s">
        <v>622</v>
      </c>
      <c r="E144" s="511">
        <v>0</v>
      </c>
      <c r="F144" s="511">
        <v>71</v>
      </c>
      <c r="G144" s="214">
        <f t="shared" si="5"/>
        <v>71</v>
      </c>
    </row>
    <row r="145" spans="1:7">
      <c r="A145" s="515" t="s">
        <v>671</v>
      </c>
      <c r="B145" s="514" t="s">
        <v>583</v>
      </c>
      <c r="C145" s="514" t="s">
        <v>558</v>
      </c>
      <c r="D145" s="513" t="s">
        <v>672</v>
      </c>
      <c r="E145" s="511">
        <v>7</v>
      </c>
      <c r="F145" s="511">
        <v>14</v>
      </c>
      <c r="G145" s="214">
        <f t="shared" si="5"/>
        <v>21</v>
      </c>
    </row>
    <row r="146" spans="1:7">
      <c r="A146" s="515" t="s">
        <v>671</v>
      </c>
      <c r="B146" s="514" t="s">
        <v>583</v>
      </c>
      <c r="C146" s="514" t="s">
        <v>558</v>
      </c>
      <c r="D146" s="513" t="s">
        <v>673</v>
      </c>
      <c r="E146" s="511">
        <v>14</v>
      </c>
      <c r="F146" s="511">
        <v>16</v>
      </c>
      <c r="G146" s="214">
        <f t="shared" si="5"/>
        <v>30</v>
      </c>
    </row>
    <row r="147" spans="1:7">
      <c r="A147" s="515" t="s">
        <v>671</v>
      </c>
      <c r="B147" s="514" t="s">
        <v>625</v>
      </c>
      <c r="C147" s="517" t="s">
        <v>552</v>
      </c>
      <c r="D147" s="513" t="s">
        <v>674</v>
      </c>
      <c r="E147" s="511">
        <v>45</v>
      </c>
      <c r="F147" s="511">
        <v>1</v>
      </c>
      <c r="G147" s="214">
        <f t="shared" si="5"/>
        <v>46</v>
      </c>
    </row>
    <row r="148" spans="1:7">
      <c r="A148" s="515" t="s">
        <v>671</v>
      </c>
      <c r="B148" s="514" t="s">
        <v>629</v>
      </c>
      <c r="C148" s="517" t="s">
        <v>552</v>
      </c>
      <c r="D148" s="513" t="s">
        <v>675</v>
      </c>
      <c r="E148" s="511">
        <v>6</v>
      </c>
      <c r="F148" s="511">
        <v>2</v>
      </c>
      <c r="G148" s="214">
        <f t="shared" si="5"/>
        <v>8</v>
      </c>
    </row>
    <row r="149" spans="1:7">
      <c r="A149" s="515" t="s">
        <v>671</v>
      </c>
      <c r="B149" s="514" t="s">
        <v>629</v>
      </c>
      <c r="C149" s="517" t="s">
        <v>552</v>
      </c>
      <c r="D149" s="513" t="s">
        <v>676</v>
      </c>
      <c r="E149" s="511">
        <v>39</v>
      </c>
      <c r="F149" s="511">
        <v>41</v>
      </c>
      <c r="G149" s="214">
        <f t="shared" si="5"/>
        <v>80</v>
      </c>
    </row>
    <row r="150" spans="1:7">
      <c r="A150" s="515" t="s">
        <v>671</v>
      </c>
      <c r="B150" s="516" t="s">
        <v>643</v>
      </c>
      <c r="C150" s="516" t="s">
        <v>549</v>
      </c>
      <c r="D150" s="513" t="s">
        <v>672</v>
      </c>
      <c r="E150" s="511">
        <v>0</v>
      </c>
      <c r="F150" s="511">
        <v>16</v>
      </c>
      <c r="G150" s="214">
        <f t="shared" si="5"/>
        <v>16</v>
      </c>
    </row>
    <row r="151" spans="1:7">
      <c r="A151" s="515" t="s">
        <v>671</v>
      </c>
      <c r="B151" s="516" t="s">
        <v>643</v>
      </c>
      <c r="C151" s="516" t="s">
        <v>549</v>
      </c>
      <c r="D151" s="513" t="s">
        <v>677</v>
      </c>
      <c r="E151" s="511">
        <v>1</v>
      </c>
      <c r="F151" s="511">
        <v>1</v>
      </c>
      <c r="G151" s="214">
        <f t="shared" si="5"/>
        <v>2</v>
      </c>
    </row>
    <row r="152" spans="1:7">
      <c r="A152" s="515" t="s">
        <v>671</v>
      </c>
      <c r="B152" s="516" t="s">
        <v>643</v>
      </c>
      <c r="C152" s="516" t="s">
        <v>549</v>
      </c>
      <c r="D152" s="513" t="s">
        <v>678</v>
      </c>
      <c r="E152" s="511">
        <v>0</v>
      </c>
      <c r="F152" s="511">
        <v>7</v>
      </c>
      <c r="G152" s="214">
        <f t="shared" si="5"/>
        <v>7</v>
      </c>
    </row>
    <row r="153" spans="1:7">
      <c r="A153" s="515" t="s">
        <v>671</v>
      </c>
      <c r="B153" s="516" t="s">
        <v>643</v>
      </c>
      <c r="C153" s="516" t="s">
        <v>549</v>
      </c>
      <c r="D153" s="513" t="s">
        <v>679</v>
      </c>
      <c r="E153" s="511">
        <v>0</v>
      </c>
      <c r="F153" s="511">
        <v>23</v>
      </c>
      <c r="G153" s="214">
        <f t="shared" si="5"/>
        <v>23</v>
      </c>
    </row>
    <row r="154" spans="1:7">
      <c r="A154" s="515" t="s">
        <v>671</v>
      </c>
      <c r="B154" s="516" t="s">
        <v>643</v>
      </c>
      <c r="C154" s="516" t="s">
        <v>549</v>
      </c>
      <c r="D154" s="513" t="s">
        <v>680</v>
      </c>
      <c r="E154" s="511">
        <v>3</v>
      </c>
      <c r="F154" s="511">
        <v>10</v>
      </c>
      <c r="G154" s="214">
        <f t="shared" si="5"/>
        <v>13</v>
      </c>
    </row>
    <row r="155" spans="1:7">
      <c r="A155" s="515" t="s">
        <v>671</v>
      </c>
      <c r="B155" s="516" t="s">
        <v>643</v>
      </c>
      <c r="C155" s="516" t="s">
        <v>549</v>
      </c>
      <c r="D155" s="513" t="s">
        <v>681</v>
      </c>
      <c r="E155" s="511">
        <v>30</v>
      </c>
      <c r="F155" s="511">
        <v>80</v>
      </c>
      <c r="G155" s="214">
        <f t="shared" si="5"/>
        <v>110</v>
      </c>
    </row>
    <row r="156" spans="1:7">
      <c r="A156" s="515" t="s">
        <v>671</v>
      </c>
      <c r="B156" s="516" t="s">
        <v>643</v>
      </c>
      <c r="C156" s="516" t="s">
        <v>549</v>
      </c>
      <c r="D156" s="513" t="s">
        <v>682</v>
      </c>
      <c r="E156" s="511">
        <v>0</v>
      </c>
      <c r="F156" s="511">
        <v>1</v>
      </c>
      <c r="G156" s="214">
        <f t="shared" si="5"/>
        <v>1</v>
      </c>
    </row>
    <row r="157" spans="1:7">
      <c r="A157" s="515" t="s">
        <v>671</v>
      </c>
      <c r="B157" s="516" t="s">
        <v>643</v>
      </c>
      <c r="C157" s="516" t="s">
        <v>549</v>
      </c>
      <c r="D157" s="513" t="s">
        <v>683</v>
      </c>
      <c r="E157" s="511">
        <v>0</v>
      </c>
      <c r="F157" s="511">
        <v>12</v>
      </c>
      <c r="G157" s="214">
        <f t="shared" si="5"/>
        <v>12</v>
      </c>
    </row>
    <row r="158" spans="1:7">
      <c r="A158" s="515" t="s">
        <v>671</v>
      </c>
      <c r="B158" s="516" t="s">
        <v>643</v>
      </c>
      <c r="C158" s="516" t="s">
        <v>549</v>
      </c>
      <c r="D158" s="513" t="s">
        <v>684</v>
      </c>
      <c r="E158" s="511">
        <v>3</v>
      </c>
      <c r="F158" s="511">
        <v>9</v>
      </c>
      <c r="G158" s="214">
        <f t="shared" ref="G158:G189" si="6">E158+F158</f>
        <v>12</v>
      </c>
    </row>
    <row r="159" spans="1:7">
      <c r="A159" s="515" t="s">
        <v>671</v>
      </c>
      <c r="B159" s="516" t="s">
        <v>643</v>
      </c>
      <c r="C159" s="516" t="s">
        <v>549</v>
      </c>
      <c r="D159" s="513" t="s">
        <v>685</v>
      </c>
      <c r="E159" s="511">
        <v>0</v>
      </c>
      <c r="F159" s="511">
        <v>5</v>
      </c>
      <c r="G159" s="214">
        <f t="shared" si="6"/>
        <v>5</v>
      </c>
    </row>
    <row r="160" spans="1:7">
      <c r="A160" s="515" t="s">
        <v>671</v>
      </c>
      <c r="B160" s="516" t="s">
        <v>643</v>
      </c>
      <c r="C160" s="516" t="s">
        <v>549</v>
      </c>
      <c r="D160" s="513" t="s">
        <v>686</v>
      </c>
      <c r="E160" s="511">
        <v>23</v>
      </c>
      <c r="F160" s="511">
        <v>101</v>
      </c>
      <c r="G160" s="214">
        <f t="shared" si="6"/>
        <v>124</v>
      </c>
    </row>
    <row r="161" spans="1:7">
      <c r="A161" s="515" t="s">
        <v>671</v>
      </c>
      <c r="B161" s="516" t="s">
        <v>643</v>
      </c>
      <c r="C161" s="516" t="s">
        <v>549</v>
      </c>
      <c r="D161" s="513" t="s">
        <v>687</v>
      </c>
      <c r="E161" s="511">
        <v>0</v>
      </c>
      <c r="F161" s="511">
        <v>3</v>
      </c>
      <c r="G161" s="214">
        <f t="shared" si="6"/>
        <v>3</v>
      </c>
    </row>
    <row r="162" spans="1:7">
      <c r="A162" s="515" t="s">
        <v>671</v>
      </c>
      <c r="B162" s="516" t="s">
        <v>643</v>
      </c>
      <c r="C162" s="516" t="s">
        <v>549</v>
      </c>
      <c r="D162" s="513" t="s">
        <v>688</v>
      </c>
      <c r="E162" s="511">
        <v>0</v>
      </c>
      <c r="F162" s="511">
        <v>1</v>
      </c>
      <c r="G162" s="214">
        <f t="shared" si="6"/>
        <v>1</v>
      </c>
    </row>
    <row r="163" spans="1:7">
      <c r="A163" s="515" t="s">
        <v>671</v>
      </c>
      <c r="B163" s="516" t="s">
        <v>643</v>
      </c>
      <c r="C163" s="516" t="s">
        <v>549</v>
      </c>
      <c r="D163" s="513" t="s">
        <v>673</v>
      </c>
      <c r="E163" s="511">
        <v>0</v>
      </c>
      <c r="F163" s="511">
        <v>26</v>
      </c>
      <c r="G163" s="214">
        <f t="shared" si="6"/>
        <v>26</v>
      </c>
    </row>
    <row r="164" spans="1:7">
      <c r="A164" s="515" t="s">
        <v>671</v>
      </c>
      <c r="B164" s="516" t="s">
        <v>643</v>
      </c>
      <c r="C164" s="516" t="s">
        <v>549</v>
      </c>
      <c r="D164" s="513" t="s">
        <v>689</v>
      </c>
      <c r="E164" s="511">
        <v>0</v>
      </c>
      <c r="F164" s="511">
        <v>8</v>
      </c>
      <c r="G164" s="214">
        <f t="shared" si="6"/>
        <v>8</v>
      </c>
    </row>
    <row r="165" spans="1:7">
      <c r="A165" s="515" t="s">
        <v>671</v>
      </c>
      <c r="B165" s="516" t="s">
        <v>643</v>
      </c>
      <c r="C165" s="516" t="s">
        <v>549</v>
      </c>
      <c r="D165" s="513" t="s">
        <v>690</v>
      </c>
      <c r="E165" s="511">
        <v>4</v>
      </c>
      <c r="F165" s="511">
        <v>15</v>
      </c>
      <c r="G165" s="214">
        <f t="shared" si="6"/>
        <v>19</v>
      </c>
    </row>
    <row r="166" spans="1:7">
      <c r="A166" s="515" t="s">
        <v>671</v>
      </c>
      <c r="B166" s="516" t="s">
        <v>643</v>
      </c>
      <c r="C166" s="516" t="s">
        <v>549</v>
      </c>
      <c r="D166" s="513" t="s">
        <v>691</v>
      </c>
      <c r="E166" s="511">
        <v>23</v>
      </c>
      <c r="F166" s="511">
        <v>85</v>
      </c>
      <c r="G166" s="214">
        <f t="shared" si="6"/>
        <v>108</v>
      </c>
    </row>
    <row r="167" spans="1:7">
      <c r="A167" s="515" t="s">
        <v>671</v>
      </c>
      <c r="B167" s="516" t="s">
        <v>643</v>
      </c>
      <c r="C167" s="516" t="s">
        <v>549</v>
      </c>
      <c r="D167" s="513" t="s">
        <v>692</v>
      </c>
      <c r="E167" s="511">
        <v>0</v>
      </c>
      <c r="F167" s="511">
        <v>1</v>
      </c>
      <c r="G167" s="214">
        <f t="shared" si="6"/>
        <v>1</v>
      </c>
    </row>
    <row r="168" spans="1:7">
      <c r="A168" s="515" t="s">
        <v>671</v>
      </c>
      <c r="B168" s="516" t="s">
        <v>643</v>
      </c>
      <c r="C168" s="516" t="s">
        <v>549</v>
      </c>
      <c r="D168" s="513" t="s">
        <v>693</v>
      </c>
      <c r="E168" s="511">
        <v>8</v>
      </c>
      <c r="F168" s="511">
        <v>94</v>
      </c>
      <c r="G168" s="214">
        <f t="shared" si="6"/>
        <v>102</v>
      </c>
    </row>
    <row r="169" spans="1:7">
      <c r="A169" s="515" t="s">
        <v>671</v>
      </c>
      <c r="B169" s="516" t="s">
        <v>643</v>
      </c>
      <c r="C169" s="516" t="s">
        <v>549</v>
      </c>
      <c r="D169" s="513" t="s">
        <v>694</v>
      </c>
      <c r="E169" s="511">
        <v>3</v>
      </c>
      <c r="F169" s="511">
        <v>18</v>
      </c>
      <c r="G169" s="214">
        <f t="shared" si="6"/>
        <v>21</v>
      </c>
    </row>
    <row r="170" spans="1:7">
      <c r="A170" s="515" t="s">
        <v>671</v>
      </c>
      <c r="B170" s="516" t="s">
        <v>643</v>
      </c>
      <c r="C170" s="516" t="s">
        <v>549</v>
      </c>
      <c r="D170" s="513" t="s">
        <v>695</v>
      </c>
      <c r="E170" s="511">
        <v>1</v>
      </c>
      <c r="F170" s="511">
        <v>20</v>
      </c>
      <c r="G170" s="214">
        <f t="shared" si="6"/>
        <v>21</v>
      </c>
    </row>
    <row r="171" spans="1:7">
      <c r="A171" s="515" t="s">
        <v>671</v>
      </c>
      <c r="B171" s="516" t="s">
        <v>643</v>
      </c>
      <c r="C171" s="516" t="s">
        <v>549</v>
      </c>
      <c r="D171" s="513" t="s">
        <v>696</v>
      </c>
      <c r="E171" s="511">
        <v>6</v>
      </c>
      <c r="F171" s="511">
        <v>34</v>
      </c>
      <c r="G171" s="214">
        <f t="shared" si="6"/>
        <v>40</v>
      </c>
    </row>
    <row r="172" spans="1:7">
      <c r="A172" s="515" t="s">
        <v>671</v>
      </c>
      <c r="B172" s="516" t="s">
        <v>643</v>
      </c>
      <c r="C172" s="516" t="s">
        <v>549</v>
      </c>
      <c r="D172" s="513" t="s">
        <v>697</v>
      </c>
      <c r="E172" s="511">
        <v>6</v>
      </c>
      <c r="F172" s="511">
        <v>12</v>
      </c>
      <c r="G172" s="214">
        <f t="shared" si="6"/>
        <v>18</v>
      </c>
    </row>
    <row r="173" spans="1:7">
      <c r="A173" s="515" t="s">
        <v>671</v>
      </c>
      <c r="B173" s="516" t="s">
        <v>643</v>
      </c>
      <c r="C173" s="516" t="s">
        <v>549</v>
      </c>
      <c r="D173" s="513" t="s">
        <v>698</v>
      </c>
      <c r="E173" s="511">
        <v>9</v>
      </c>
      <c r="F173" s="511">
        <v>50</v>
      </c>
      <c r="G173" s="214">
        <f t="shared" si="6"/>
        <v>59</v>
      </c>
    </row>
    <row r="174" spans="1:7">
      <c r="A174" s="515" t="s">
        <v>671</v>
      </c>
      <c r="B174" s="516" t="s">
        <v>643</v>
      </c>
      <c r="C174" s="516" t="s">
        <v>549</v>
      </c>
      <c r="D174" s="513" t="s">
        <v>699</v>
      </c>
      <c r="E174" s="511">
        <v>48</v>
      </c>
      <c r="F174" s="511">
        <v>126</v>
      </c>
      <c r="G174" s="214">
        <f t="shared" si="6"/>
        <v>174</v>
      </c>
    </row>
    <row r="175" spans="1:7">
      <c r="A175" s="515" t="s">
        <v>671</v>
      </c>
      <c r="B175" s="516" t="s">
        <v>643</v>
      </c>
      <c r="C175" s="516" t="s">
        <v>549</v>
      </c>
      <c r="D175" s="518" t="s">
        <v>700</v>
      </c>
      <c r="E175" s="511">
        <v>0</v>
      </c>
      <c r="F175" s="511">
        <v>1</v>
      </c>
      <c r="G175" s="214">
        <f t="shared" si="6"/>
        <v>1</v>
      </c>
    </row>
    <row r="176" spans="1:7">
      <c r="A176" s="515" t="s">
        <v>671</v>
      </c>
      <c r="B176" s="516" t="s">
        <v>643</v>
      </c>
      <c r="C176" s="516" t="s">
        <v>549</v>
      </c>
      <c r="D176" s="513" t="s">
        <v>701</v>
      </c>
      <c r="E176" s="511">
        <v>0</v>
      </c>
      <c r="F176" s="511">
        <v>7</v>
      </c>
      <c r="G176" s="214">
        <f t="shared" si="6"/>
        <v>7</v>
      </c>
    </row>
    <row r="177" spans="1:7">
      <c r="A177" s="515" t="s">
        <v>671</v>
      </c>
      <c r="B177" s="516" t="s">
        <v>643</v>
      </c>
      <c r="C177" s="516" t="s">
        <v>549</v>
      </c>
      <c r="D177" s="513" t="s">
        <v>702</v>
      </c>
      <c r="E177" s="511">
        <v>0</v>
      </c>
      <c r="F177" s="511">
        <v>13</v>
      </c>
      <c r="G177" s="214">
        <f t="shared" si="6"/>
        <v>13</v>
      </c>
    </row>
    <row r="178" spans="1:7">
      <c r="A178" s="515" t="s">
        <v>671</v>
      </c>
      <c r="B178" s="516" t="s">
        <v>643</v>
      </c>
      <c r="C178" s="516" t="s">
        <v>549</v>
      </c>
      <c r="D178" s="513" t="s">
        <v>703</v>
      </c>
      <c r="E178" s="511">
        <v>0</v>
      </c>
      <c r="F178" s="511">
        <v>6</v>
      </c>
      <c r="G178" s="214">
        <f t="shared" si="6"/>
        <v>6</v>
      </c>
    </row>
    <row r="179" spans="1:7">
      <c r="A179" s="515" t="s">
        <v>671</v>
      </c>
      <c r="B179" s="516" t="s">
        <v>643</v>
      </c>
      <c r="C179" s="516" t="s">
        <v>549</v>
      </c>
      <c r="D179" s="513" t="s">
        <v>704</v>
      </c>
      <c r="E179" s="511">
        <v>0</v>
      </c>
      <c r="F179" s="511">
        <v>10</v>
      </c>
      <c r="G179" s="214">
        <f t="shared" si="6"/>
        <v>10</v>
      </c>
    </row>
    <row r="180" spans="1:7">
      <c r="A180" s="515" t="s">
        <v>671</v>
      </c>
      <c r="B180" s="516" t="s">
        <v>643</v>
      </c>
      <c r="C180" s="516" t="s">
        <v>549</v>
      </c>
      <c r="D180" s="513" t="s">
        <v>705</v>
      </c>
      <c r="E180" s="511">
        <v>11</v>
      </c>
      <c r="F180" s="511">
        <v>64</v>
      </c>
      <c r="G180" s="214">
        <f t="shared" si="6"/>
        <v>75</v>
      </c>
    </row>
    <row r="181" spans="1:7">
      <c r="A181" s="515" t="s">
        <v>671</v>
      </c>
      <c r="B181" s="516" t="s">
        <v>643</v>
      </c>
      <c r="C181" s="516" t="s">
        <v>549</v>
      </c>
      <c r="D181" s="519" t="s">
        <v>706</v>
      </c>
      <c r="E181" s="511">
        <v>0</v>
      </c>
      <c r="F181" s="511">
        <v>10</v>
      </c>
      <c r="G181" s="214">
        <f t="shared" si="6"/>
        <v>10</v>
      </c>
    </row>
    <row r="182" spans="1:7">
      <c r="A182" s="515" t="s">
        <v>671</v>
      </c>
      <c r="B182" s="516" t="s">
        <v>643</v>
      </c>
      <c r="C182" s="516" t="s">
        <v>549</v>
      </c>
      <c r="D182" s="519" t="s">
        <v>707</v>
      </c>
      <c r="E182" s="511">
        <v>22</v>
      </c>
      <c r="F182" s="511">
        <v>76</v>
      </c>
      <c r="G182" s="214">
        <f t="shared" si="6"/>
        <v>98</v>
      </c>
    </row>
    <row r="183" spans="1:7">
      <c r="A183" s="515" t="s">
        <v>671</v>
      </c>
      <c r="B183" s="516" t="s">
        <v>643</v>
      </c>
      <c r="C183" s="516" t="s">
        <v>549</v>
      </c>
      <c r="D183" s="519" t="s">
        <v>708</v>
      </c>
      <c r="E183" s="511">
        <v>4</v>
      </c>
      <c r="F183" s="511">
        <v>14</v>
      </c>
      <c r="G183" s="214">
        <f t="shared" si="6"/>
        <v>18</v>
      </c>
    </row>
    <row r="184" spans="1:7">
      <c r="A184" s="515" t="s">
        <v>671</v>
      </c>
      <c r="B184" s="516" t="s">
        <v>643</v>
      </c>
      <c r="C184" s="516" t="s">
        <v>549</v>
      </c>
      <c r="D184" s="519" t="s">
        <v>709</v>
      </c>
      <c r="E184" s="511">
        <v>17</v>
      </c>
      <c r="F184" s="511">
        <v>6</v>
      </c>
      <c r="G184" s="214">
        <f t="shared" si="6"/>
        <v>23</v>
      </c>
    </row>
    <row r="185" spans="1:7">
      <c r="A185" s="515" t="s">
        <v>671</v>
      </c>
      <c r="B185" s="516" t="s">
        <v>643</v>
      </c>
      <c r="C185" s="516" t="s">
        <v>549</v>
      </c>
      <c r="D185" s="519" t="s">
        <v>710</v>
      </c>
      <c r="E185" s="511">
        <v>1</v>
      </c>
      <c r="F185" s="511">
        <v>4</v>
      </c>
      <c r="G185" s="214">
        <f t="shared" si="6"/>
        <v>5</v>
      </c>
    </row>
    <row r="186" spans="1:7">
      <c r="A186" s="515" t="s">
        <v>711</v>
      </c>
      <c r="B186" s="514" t="s">
        <v>583</v>
      </c>
      <c r="C186" s="514" t="s">
        <v>558</v>
      </c>
      <c r="D186" s="513" t="s">
        <v>712</v>
      </c>
      <c r="E186" s="511">
        <v>0</v>
      </c>
      <c r="F186" s="511">
        <v>23</v>
      </c>
      <c r="G186" s="214">
        <f t="shared" si="6"/>
        <v>23</v>
      </c>
    </row>
    <row r="187" spans="1:7">
      <c r="A187" s="515" t="s">
        <v>711</v>
      </c>
      <c r="B187" s="514" t="s">
        <v>591</v>
      </c>
      <c r="C187" s="514" t="s">
        <v>558</v>
      </c>
      <c r="D187" s="513" t="s">
        <v>713</v>
      </c>
      <c r="E187" s="511">
        <v>5</v>
      </c>
      <c r="F187" s="511">
        <v>5</v>
      </c>
      <c r="G187" s="214">
        <f t="shared" si="6"/>
        <v>10</v>
      </c>
    </row>
    <row r="188" spans="1:7">
      <c r="A188" s="515" t="s">
        <v>711</v>
      </c>
      <c r="B188" s="514" t="s">
        <v>571</v>
      </c>
      <c r="C188" s="517" t="s">
        <v>552</v>
      </c>
      <c r="D188" s="513" t="s">
        <v>714</v>
      </c>
      <c r="E188" s="511">
        <v>0</v>
      </c>
      <c r="F188" s="511">
        <v>10</v>
      </c>
      <c r="G188" s="214">
        <f t="shared" si="6"/>
        <v>10</v>
      </c>
    </row>
    <row r="189" spans="1:7">
      <c r="A189" s="515" t="s">
        <v>711</v>
      </c>
      <c r="B189" s="514" t="s">
        <v>571</v>
      </c>
      <c r="C189" s="517" t="s">
        <v>552</v>
      </c>
      <c r="D189" s="513" t="s">
        <v>715</v>
      </c>
      <c r="E189" s="511">
        <v>0</v>
      </c>
      <c r="F189" s="511">
        <v>2</v>
      </c>
      <c r="G189" s="214">
        <f t="shared" si="6"/>
        <v>2</v>
      </c>
    </row>
    <row r="190" spans="1:7">
      <c r="A190" s="515" t="s">
        <v>711</v>
      </c>
      <c r="B190" s="514" t="s">
        <v>571</v>
      </c>
      <c r="C190" s="517" t="s">
        <v>552</v>
      </c>
      <c r="D190" s="513" t="s">
        <v>716</v>
      </c>
      <c r="E190" s="511">
        <v>0</v>
      </c>
      <c r="F190" s="511">
        <v>10</v>
      </c>
      <c r="G190" s="214">
        <f t="shared" ref="G190:G221" si="7">E190+F190</f>
        <v>10</v>
      </c>
    </row>
    <row r="191" spans="1:7">
      <c r="A191" s="515" t="s">
        <v>711</v>
      </c>
      <c r="B191" s="514" t="s">
        <v>571</v>
      </c>
      <c r="C191" s="517" t="s">
        <v>552</v>
      </c>
      <c r="D191" s="513" t="s">
        <v>717</v>
      </c>
      <c r="E191" s="511">
        <v>1</v>
      </c>
      <c r="F191" s="511">
        <v>26</v>
      </c>
      <c r="G191" s="214">
        <f t="shared" si="7"/>
        <v>27</v>
      </c>
    </row>
    <row r="192" spans="1:7">
      <c r="A192" s="515" t="s">
        <v>711</v>
      </c>
      <c r="B192" s="514" t="s">
        <v>604</v>
      </c>
      <c r="C192" s="517" t="s">
        <v>552</v>
      </c>
      <c r="D192" s="513" t="s">
        <v>718</v>
      </c>
      <c r="E192" s="511">
        <v>17</v>
      </c>
      <c r="F192" s="511">
        <v>77</v>
      </c>
      <c r="G192" s="214">
        <f t="shared" si="7"/>
        <v>94</v>
      </c>
    </row>
    <row r="193" spans="1:7">
      <c r="A193" s="515" t="s">
        <v>711</v>
      </c>
      <c r="B193" s="514" t="s">
        <v>604</v>
      </c>
      <c r="C193" s="517" t="s">
        <v>552</v>
      </c>
      <c r="D193" s="513" t="s">
        <v>719</v>
      </c>
      <c r="E193" s="511">
        <v>7</v>
      </c>
      <c r="F193" s="511">
        <v>50</v>
      </c>
      <c r="G193" s="214">
        <f t="shared" si="7"/>
        <v>57</v>
      </c>
    </row>
    <row r="194" spans="1:7">
      <c r="A194" s="515" t="s">
        <v>711</v>
      </c>
      <c r="B194" s="514" t="s">
        <v>604</v>
      </c>
      <c r="C194" s="517" t="s">
        <v>552</v>
      </c>
      <c r="D194" s="513" t="s">
        <v>720</v>
      </c>
      <c r="E194" s="511">
        <v>8</v>
      </c>
      <c r="F194" s="511">
        <v>48</v>
      </c>
      <c r="G194" s="214">
        <f t="shared" si="7"/>
        <v>56</v>
      </c>
    </row>
    <row r="195" spans="1:7">
      <c r="A195" s="515" t="s">
        <v>711</v>
      </c>
      <c r="B195" s="514" t="s">
        <v>604</v>
      </c>
      <c r="C195" s="517" t="s">
        <v>552</v>
      </c>
      <c r="D195" s="513" t="s">
        <v>721</v>
      </c>
      <c r="E195" s="511">
        <v>0</v>
      </c>
      <c r="F195" s="511">
        <v>18</v>
      </c>
      <c r="G195" s="214">
        <f t="shared" si="7"/>
        <v>18</v>
      </c>
    </row>
    <row r="196" spans="1:7">
      <c r="A196" s="515" t="s">
        <v>711</v>
      </c>
      <c r="B196" s="514" t="s">
        <v>604</v>
      </c>
      <c r="C196" s="517" t="s">
        <v>552</v>
      </c>
      <c r="D196" s="513" t="s">
        <v>722</v>
      </c>
      <c r="E196" s="511">
        <v>25</v>
      </c>
      <c r="F196" s="511">
        <v>96</v>
      </c>
      <c r="G196" s="214">
        <f t="shared" si="7"/>
        <v>121</v>
      </c>
    </row>
    <row r="197" spans="1:7">
      <c r="A197" s="515" t="s">
        <v>711</v>
      </c>
      <c r="B197" s="514" t="s">
        <v>604</v>
      </c>
      <c r="C197" s="517" t="s">
        <v>552</v>
      </c>
      <c r="D197" s="513" t="s">
        <v>723</v>
      </c>
      <c r="E197" s="511">
        <v>0</v>
      </c>
      <c r="F197" s="511">
        <v>24</v>
      </c>
      <c r="G197" s="214">
        <f t="shared" si="7"/>
        <v>24</v>
      </c>
    </row>
    <row r="198" spans="1:7">
      <c r="A198" s="515" t="s">
        <v>711</v>
      </c>
      <c r="B198" s="514" t="s">
        <v>611</v>
      </c>
      <c r="C198" s="517" t="s">
        <v>552</v>
      </c>
      <c r="D198" s="513" t="s">
        <v>724</v>
      </c>
      <c r="E198" s="511">
        <v>2</v>
      </c>
      <c r="F198" s="511">
        <v>10</v>
      </c>
      <c r="G198" s="214">
        <f t="shared" si="7"/>
        <v>12</v>
      </c>
    </row>
    <row r="199" spans="1:7">
      <c r="A199" s="515" t="s">
        <v>711</v>
      </c>
      <c r="B199" s="514" t="s">
        <v>611</v>
      </c>
      <c r="C199" s="517" t="s">
        <v>552</v>
      </c>
      <c r="D199" s="513" t="s">
        <v>725</v>
      </c>
      <c r="E199" s="511">
        <v>2</v>
      </c>
      <c r="F199" s="511">
        <v>5</v>
      </c>
      <c r="G199" s="214">
        <f t="shared" si="7"/>
        <v>7</v>
      </c>
    </row>
    <row r="200" spans="1:7">
      <c r="A200" s="515" t="s">
        <v>711</v>
      </c>
      <c r="B200" s="514" t="s">
        <v>611</v>
      </c>
      <c r="C200" s="517" t="s">
        <v>552</v>
      </c>
      <c r="D200" s="513" t="s">
        <v>726</v>
      </c>
      <c r="E200" s="511">
        <v>0</v>
      </c>
      <c r="F200" s="511">
        <v>29</v>
      </c>
      <c r="G200" s="214">
        <f t="shared" si="7"/>
        <v>29</v>
      </c>
    </row>
    <row r="201" spans="1:7">
      <c r="A201" s="515" t="s">
        <v>711</v>
      </c>
      <c r="B201" s="514" t="s">
        <v>611</v>
      </c>
      <c r="C201" s="517" t="s">
        <v>552</v>
      </c>
      <c r="D201" s="513" t="s">
        <v>727</v>
      </c>
      <c r="E201" s="511">
        <v>3</v>
      </c>
      <c r="F201" s="511">
        <v>12</v>
      </c>
      <c r="G201" s="214">
        <f t="shared" si="7"/>
        <v>15</v>
      </c>
    </row>
    <row r="202" spans="1:7">
      <c r="A202" s="515" t="s">
        <v>711</v>
      </c>
      <c r="B202" s="514" t="s">
        <v>611</v>
      </c>
      <c r="C202" s="517" t="s">
        <v>552</v>
      </c>
      <c r="D202" s="513" t="s">
        <v>728</v>
      </c>
      <c r="E202" s="511">
        <v>0</v>
      </c>
      <c r="F202" s="511">
        <v>19</v>
      </c>
      <c r="G202" s="214">
        <f t="shared" si="7"/>
        <v>19</v>
      </c>
    </row>
    <row r="203" spans="1:7">
      <c r="A203" s="515" t="s">
        <v>711</v>
      </c>
      <c r="B203" s="514" t="s">
        <v>611</v>
      </c>
      <c r="C203" s="517" t="s">
        <v>552</v>
      </c>
      <c r="D203" s="513" t="s">
        <v>729</v>
      </c>
      <c r="E203" s="511">
        <v>2</v>
      </c>
      <c r="F203" s="511">
        <v>10</v>
      </c>
      <c r="G203" s="214">
        <f t="shared" si="7"/>
        <v>12</v>
      </c>
    </row>
    <row r="204" spans="1:7">
      <c r="A204" s="515" t="s">
        <v>711</v>
      </c>
      <c r="B204" s="514" t="s">
        <v>611</v>
      </c>
      <c r="C204" s="517" t="s">
        <v>552</v>
      </c>
      <c r="D204" s="513" t="s">
        <v>730</v>
      </c>
      <c r="E204" s="511">
        <v>4</v>
      </c>
      <c r="F204" s="511">
        <v>17</v>
      </c>
      <c r="G204" s="214">
        <f t="shared" si="7"/>
        <v>21</v>
      </c>
    </row>
    <row r="205" spans="1:7">
      <c r="A205" s="515" t="s">
        <v>711</v>
      </c>
      <c r="B205" s="514" t="s">
        <v>618</v>
      </c>
      <c r="C205" s="517" t="s">
        <v>552</v>
      </c>
      <c r="D205" s="513" t="s">
        <v>731</v>
      </c>
      <c r="E205" s="511">
        <v>0</v>
      </c>
      <c r="F205" s="511">
        <v>35</v>
      </c>
      <c r="G205" s="214">
        <f t="shared" si="7"/>
        <v>35</v>
      </c>
    </row>
    <row r="206" spans="1:7">
      <c r="A206" s="515" t="s">
        <v>711</v>
      </c>
      <c r="B206" s="514" t="s">
        <v>618</v>
      </c>
      <c r="C206" s="517" t="s">
        <v>552</v>
      </c>
      <c r="D206" s="513" t="s">
        <v>732</v>
      </c>
      <c r="E206" s="511">
        <v>0</v>
      </c>
      <c r="F206" s="511">
        <v>19</v>
      </c>
      <c r="G206" s="214">
        <f t="shared" si="7"/>
        <v>19</v>
      </c>
    </row>
    <row r="207" spans="1:7">
      <c r="A207" s="515" t="s">
        <v>711</v>
      </c>
      <c r="B207" s="514" t="s">
        <v>618</v>
      </c>
      <c r="C207" s="517" t="s">
        <v>552</v>
      </c>
      <c r="D207" s="513" t="s">
        <v>733</v>
      </c>
      <c r="E207" s="511">
        <v>0</v>
      </c>
      <c r="F207" s="511">
        <v>14</v>
      </c>
      <c r="G207" s="214">
        <f t="shared" si="7"/>
        <v>14</v>
      </c>
    </row>
    <row r="208" spans="1:7">
      <c r="A208" s="515" t="s">
        <v>711</v>
      </c>
      <c r="B208" s="514" t="s">
        <v>618</v>
      </c>
      <c r="C208" s="517" t="s">
        <v>552</v>
      </c>
      <c r="D208" s="513" t="s">
        <v>734</v>
      </c>
      <c r="E208" s="511">
        <v>0</v>
      </c>
      <c r="F208" s="511">
        <v>15</v>
      </c>
      <c r="G208" s="214">
        <f t="shared" si="7"/>
        <v>15</v>
      </c>
    </row>
    <row r="209" spans="1:7">
      <c r="A209" s="515" t="s">
        <v>711</v>
      </c>
      <c r="B209" s="514" t="s">
        <v>618</v>
      </c>
      <c r="C209" s="517" t="s">
        <v>552</v>
      </c>
      <c r="D209" s="513" t="s">
        <v>735</v>
      </c>
      <c r="E209" s="511">
        <v>2</v>
      </c>
      <c r="F209" s="511">
        <v>3</v>
      </c>
      <c r="G209" s="214">
        <f t="shared" si="7"/>
        <v>5</v>
      </c>
    </row>
    <row r="210" spans="1:7">
      <c r="A210" s="515" t="s">
        <v>711</v>
      </c>
      <c r="B210" s="514" t="s">
        <v>618</v>
      </c>
      <c r="C210" s="517" t="s">
        <v>552</v>
      </c>
      <c r="D210" s="513" t="s">
        <v>736</v>
      </c>
      <c r="E210" s="511">
        <v>0</v>
      </c>
      <c r="F210" s="511">
        <v>14</v>
      </c>
      <c r="G210" s="214">
        <f t="shared" si="7"/>
        <v>14</v>
      </c>
    </row>
    <row r="211" spans="1:7">
      <c r="A211" s="515" t="s">
        <v>711</v>
      </c>
      <c r="B211" s="514" t="s">
        <v>625</v>
      </c>
      <c r="C211" s="517" t="s">
        <v>552</v>
      </c>
      <c r="D211" s="513" t="s">
        <v>737</v>
      </c>
      <c r="E211" s="511">
        <v>0</v>
      </c>
      <c r="F211" s="511">
        <v>18</v>
      </c>
      <c r="G211" s="214">
        <f t="shared" si="7"/>
        <v>18</v>
      </c>
    </row>
    <row r="212" spans="1:7">
      <c r="A212" s="515" t="s">
        <v>711</v>
      </c>
      <c r="B212" s="514" t="s">
        <v>625</v>
      </c>
      <c r="C212" s="517" t="s">
        <v>552</v>
      </c>
      <c r="D212" s="513" t="s">
        <v>738</v>
      </c>
      <c r="E212" s="511">
        <v>30</v>
      </c>
      <c r="F212" s="511">
        <v>26</v>
      </c>
      <c r="G212" s="214">
        <f t="shared" si="7"/>
        <v>56</v>
      </c>
    </row>
    <row r="213" spans="1:7">
      <c r="A213" s="515" t="s">
        <v>711</v>
      </c>
      <c r="B213" s="514" t="s">
        <v>625</v>
      </c>
      <c r="C213" s="517" t="s">
        <v>552</v>
      </c>
      <c r="D213" s="513" t="s">
        <v>739</v>
      </c>
      <c r="E213" s="511">
        <v>15</v>
      </c>
      <c r="F213" s="511">
        <v>20</v>
      </c>
      <c r="G213" s="214">
        <f t="shared" si="7"/>
        <v>35</v>
      </c>
    </row>
    <row r="214" spans="1:7">
      <c r="A214" s="515" t="s">
        <v>711</v>
      </c>
      <c r="B214" s="514" t="s">
        <v>625</v>
      </c>
      <c r="C214" s="517" t="s">
        <v>552</v>
      </c>
      <c r="D214" s="513" t="s">
        <v>740</v>
      </c>
      <c r="E214" s="511">
        <v>0</v>
      </c>
      <c r="F214" s="511">
        <v>21</v>
      </c>
      <c r="G214" s="214">
        <f t="shared" si="7"/>
        <v>21</v>
      </c>
    </row>
    <row r="215" spans="1:7">
      <c r="A215" s="515" t="s">
        <v>711</v>
      </c>
      <c r="B215" s="514" t="s">
        <v>625</v>
      </c>
      <c r="C215" s="517" t="s">
        <v>552</v>
      </c>
      <c r="D215" s="513" t="s">
        <v>741</v>
      </c>
      <c r="E215" s="511">
        <v>15</v>
      </c>
      <c r="F215" s="511">
        <v>19</v>
      </c>
      <c r="G215" s="214">
        <f t="shared" si="7"/>
        <v>34</v>
      </c>
    </row>
    <row r="216" spans="1:7">
      <c r="A216" s="515" t="s">
        <v>711</v>
      </c>
      <c r="B216" s="514" t="s">
        <v>625</v>
      </c>
      <c r="C216" s="517" t="s">
        <v>552</v>
      </c>
      <c r="D216" s="513" t="s">
        <v>742</v>
      </c>
      <c r="E216" s="511">
        <v>0</v>
      </c>
      <c r="F216" s="511">
        <v>10</v>
      </c>
      <c r="G216" s="214">
        <f t="shared" si="7"/>
        <v>10</v>
      </c>
    </row>
    <row r="217" spans="1:7">
      <c r="A217" s="515" t="s">
        <v>711</v>
      </c>
      <c r="B217" s="514" t="s">
        <v>629</v>
      </c>
      <c r="C217" s="517" t="s">
        <v>552</v>
      </c>
      <c r="D217" s="513" t="s">
        <v>743</v>
      </c>
      <c r="E217" s="511">
        <v>6</v>
      </c>
      <c r="F217" s="511">
        <v>9</v>
      </c>
      <c r="G217" s="214">
        <f t="shared" si="7"/>
        <v>15</v>
      </c>
    </row>
    <row r="218" spans="1:7">
      <c r="A218" s="515" t="s">
        <v>711</v>
      </c>
      <c r="B218" s="514" t="s">
        <v>629</v>
      </c>
      <c r="C218" s="517" t="s">
        <v>552</v>
      </c>
      <c r="D218" s="513" t="s">
        <v>744</v>
      </c>
      <c r="E218" s="511">
        <v>0</v>
      </c>
      <c r="F218" s="511">
        <v>9</v>
      </c>
      <c r="G218" s="214">
        <f t="shared" si="7"/>
        <v>9</v>
      </c>
    </row>
    <row r="219" spans="1:7">
      <c r="A219" s="515" t="s">
        <v>711</v>
      </c>
      <c r="B219" s="514" t="s">
        <v>629</v>
      </c>
      <c r="C219" s="517" t="s">
        <v>552</v>
      </c>
      <c r="D219" s="513" t="s">
        <v>745</v>
      </c>
      <c r="E219" s="511">
        <v>11</v>
      </c>
      <c r="F219" s="511">
        <v>9</v>
      </c>
      <c r="G219" s="214">
        <f t="shared" si="7"/>
        <v>20</v>
      </c>
    </row>
    <row r="220" spans="1:7">
      <c r="A220" s="515" t="s">
        <v>711</v>
      </c>
      <c r="B220" s="514" t="s">
        <v>637</v>
      </c>
      <c r="C220" s="514" t="s">
        <v>561</v>
      </c>
      <c r="D220" s="513" t="s">
        <v>746</v>
      </c>
      <c r="E220" s="511">
        <v>0</v>
      </c>
      <c r="F220" s="511">
        <v>22</v>
      </c>
      <c r="G220" s="214">
        <f t="shared" si="7"/>
        <v>22</v>
      </c>
    </row>
    <row r="221" spans="1:7">
      <c r="A221" s="515" t="s">
        <v>711</v>
      </c>
      <c r="B221" s="514" t="s">
        <v>637</v>
      </c>
      <c r="C221" s="514" t="s">
        <v>561</v>
      </c>
      <c r="D221" s="513" t="s">
        <v>747</v>
      </c>
      <c r="E221" s="511">
        <v>0</v>
      </c>
      <c r="F221" s="511">
        <v>10</v>
      </c>
      <c r="G221" s="214">
        <f t="shared" si="7"/>
        <v>10</v>
      </c>
    </row>
    <row r="222" spans="1:7">
      <c r="A222" s="515" t="s">
        <v>711</v>
      </c>
      <c r="B222" s="514" t="s">
        <v>637</v>
      </c>
      <c r="C222" s="514" t="s">
        <v>561</v>
      </c>
      <c r="D222" s="513" t="s">
        <v>748</v>
      </c>
      <c r="E222" s="511">
        <v>0</v>
      </c>
      <c r="F222" s="511">
        <v>3</v>
      </c>
      <c r="G222" s="214">
        <f t="shared" ref="G222:G253" si="8">E222+F222</f>
        <v>3</v>
      </c>
    </row>
    <row r="223" spans="1:7">
      <c r="A223" s="515" t="s">
        <v>711</v>
      </c>
      <c r="B223" s="514" t="s">
        <v>637</v>
      </c>
      <c r="C223" s="514" t="s">
        <v>561</v>
      </c>
      <c r="D223" s="513" t="s">
        <v>749</v>
      </c>
      <c r="E223" s="511">
        <v>0</v>
      </c>
      <c r="F223" s="511">
        <v>3</v>
      </c>
      <c r="G223" s="214">
        <f t="shared" si="8"/>
        <v>3</v>
      </c>
    </row>
    <row r="224" spans="1:7">
      <c r="A224" s="515" t="s">
        <v>711</v>
      </c>
      <c r="B224" s="516" t="s">
        <v>643</v>
      </c>
      <c r="C224" s="517" t="s">
        <v>580</v>
      </c>
      <c r="D224" s="513" t="s">
        <v>750</v>
      </c>
      <c r="E224" s="511">
        <v>9</v>
      </c>
      <c r="F224" s="511">
        <v>6</v>
      </c>
      <c r="G224" s="214">
        <f t="shared" si="8"/>
        <v>15</v>
      </c>
    </row>
    <row r="225" spans="1:7">
      <c r="A225" s="515" t="s">
        <v>711</v>
      </c>
      <c r="B225" s="516" t="s">
        <v>643</v>
      </c>
      <c r="C225" s="517" t="s">
        <v>580</v>
      </c>
      <c r="D225" s="519" t="s">
        <v>751</v>
      </c>
      <c r="E225" s="511">
        <v>10</v>
      </c>
      <c r="F225" s="511">
        <v>5</v>
      </c>
      <c r="G225" s="214">
        <f t="shared" si="8"/>
        <v>15</v>
      </c>
    </row>
    <row r="226" spans="1:7">
      <c r="A226" s="515" t="s">
        <v>711</v>
      </c>
      <c r="B226" s="516" t="s">
        <v>643</v>
      </c>
      <c r="C226" s="517" t="s">
        <v>580</v>
      </c>
      <c r="D226" s="519" t="s">
        <v>752</v>
      </c>
      <c r="E226" s="511">
        <v>0</v>
      </c>
      <c r="F226" s="511">
        <v>4</v>
      </c>
      <c r="G226" s="214">
        <f t="shared" si="8"/>
        <v>4</v>
      </c>
    </row>
    <row r="227" spans="1:7">
      <c r="A227" s="515" t="s">
        <v>711</v>
      </c>
      <c r="B227" s="516" t="s">
        <v>643</v>
      </c>
      <c r="C227" s="517" t="s">
        <v>580</v>
      </c>
      <c r="D227" s="519" t="s">
        <v>753</v>
      </c>
      <c r="E227" s="511">
        <v>9</v>
      </c>
      <c r="F227" s="511">
        <v>7</v>
      </c>
      <c r="G227" s="214">
        <f t="shared" si="8"/>
        <v>16</v>
      </c>
    </row>
    <row r="228" spans="1:7">
      <c r="A228" s="515" t="s">
        <v>711</v>
      </c>
      <c r="B228" s="516" t="s">
        <v>579</v>
      </c>
      <c r="C228" s="517" t="s">
        <v>580</v>
      </c>
      <c r="D228" s="519" t="s">
        <v>754</v>
      </c>
      <c r="E228" s="511">
        <v>3</v>
      </c>
      <c r="F228" s="511">
        <v>18</v>
      </c>
      <c r="G228" s="214">
        <f t="shared" si="8"/>
        <v>21</v>
      </c>
    </row>
    <row r="229" spans="1:7">
      <c r="A229" s="515" t="s">
        <v>711</v>
      </c>
      <c r="B229" s="516" t="s">
        <v>579</v>
      </c>
      <c r="C229" s="517" t="s">
        <v>580</v>
      </c>
      <c r="D229" s="519" t="s">
        <v>755</v>
      </c>
      <c r="E229" s="511">
        <v>5</v>
      </c>
      <c r="F229" s="511">
        <v>24</v>
      </c>
      <c r="G229" s="214">
        <f t="shared" si="8"/>
        <v>29</v>
      </c>
    </row>
    <row r="230" spans="1:7">
      <c r="A230" s="515" t="s">
        <v>711</v>
      </c>
      <c r="B230" s="516" t="s">
        <v>618</v>
      </c>
      <c r="C230" s="517" t="s">
        <v>580</v>
      </c>
      <c r="D230" s="519" t="s">
        <v>756</v>
      </c>
      <c r="E230" s="511">
        <v>0</v>
      </c>
      <c r="F230" s="511">
        <v>17</v>
      </c>
      <c r="G230" s="214">
        <f t="shared" si="8"/>
        <v>17</v>
      </c>
    </row>
    <row r="231" spans="1:7">
      <c r="A231" s="515" t="s">
        <v>711</v>
      </c>
      <c r="B231" s="516" t="s">
        <v>618</v>
      </c>
      <c r="C231" s="517" t="s">
        <v>580</v>
      </c>
      <c r="D231" s="519" t="s">
        <v>757</v>
      </c>
      <c r="E231" s="511">
        <v>0</v>
      </c>
      <c r="F231" s="511">
        <v>9</v>
      </c>
      <c r="G231" s="214">
        <f t="shared" si="8"/>
        <v>9</v>
      </c>
    </row>
    <row r="232" spans="1:7">
      <c r="A232" s="515" t="s">
        <v>711</v>
      </c>
      <c r="B232" s="514" t="s">
        <v>629</v>
      </c>
      <c r="C232" s="514" t="s">
        <v>554</v>
      </c>
      <c r="D232" s="513" t="s">
        <v>758</v>
      </c>
      <c r="E232" s="511">
        <v>13</v>
      </c>
      <c r="F232" s="511">
        <v>26</v>
      </c>
      <c r="G232" s="214">
        <f t="shared" si="8"/>
        <v>39</v>
      </c>
    </row>
    <row r="233" spans="1:7">
      <c r="A233" s="515" t="s">
        <v>711</v>
      </c>
      <c r="B233" s="514" t="s">
        <v>629</v>
      </c>
      <c r="C233" s="514" t="s">
        <v>554</v>
      </c>
      <c r="D233" s="513" t="s">
        <v>759</v>
      </c>
      <c r="E233" s="511">
        <v>4</v>
      </c>
      <c r="F233" s="511">
        <v>20</v>
      </c>
      <c r="G233" s="214">
        <f t="shared" si="8"/>
        <v>24</v>
      </c>
    </row>
    <row r="234" spans="1:7">
      <c r="A234" s="515" t="s">
        <v>711</v>
      </c>
      <c r="B234" s="514" t="s">
        <v>629</v>
      </c>
      <c r="C234" s="514" t="s">
        <v>554</v>
      </c>
      <c r="D234" s="513" t="s">
        <v>760</v>
      </c>
      <c r="E234" s="511">
        <v>2</v>
      </c>
      <c r="F234" s="511">
        <v>25</v>
      </c>
      <c r="G234" s="214">
        <f t="shared" si="8"/>
        <v>27</v>
      </c>
    </row>
    <row r="235" spans="1:7">
      <c r="A235" s="515" t="s">
        <v>711</v>
      </c>
      <c r="B235" s="514" t="s">
        <v>629</v>
      </c>
      <c r="C235" s="514" t="s">
        <v>669</v>
      </c>
      <c r="D235" s="513" t="s">
        <v>761</v>
      </c>
      <c r="E235" s="511">
        <v>3</v>
      </c>
      <c r="F235" s="511">
        <v>16</v>
      </c>
      <c r="G235" s="214">
        <f t="shared" si="8"/>
        <v>19</v>
      </c>
    </row>
    <row r="236" spans="1:7">
      <c r="A236" s="515" t="s">
        <v>711</v>
      </c>
      <c r="B236" s="514" t="s">
        <v>629</v>
      </c>
      <c r="C236" s="514" t="s">
        <v>669</v>
      </c>
      <c r="D236" s="513" t="s">
        <v>762</v>
      </c>
      <c r="E236" s="511">
        <v>4</v>
      </c>
      <c r="F236" s="511">
        <v>15</v>
      </c>
      <c r="G236" s="214">
        <f t="shared" si="8"/>
        <v>19</v>
      </c>
    </row>
    <row r="237" spans="1:7">
      <c r="A237" s="515" t="s">
        <v>763</v>
      </c>
      <c r="B237" s="514" t="s">
        <v>583</v>
      </c>
      <c r="C237" s="514" t="s">
        <v>558</v>
      </c>
      <c r="D237" s="513" t="s">
        <v>764</v>
      </c>
      <c r="E237" s="511">
        <v>10</v>
      </c>
      <c r="F237" s="511">
        <v>19</v>
      </c>
      <c r="G237" s="214">
        <f t="shared" si="8"/>
        <v>29</v>
      </c>
    </row>
    <row r="238" spans="1:7">
      <c r="A238" s="515" t="s">
        <v>763</v>
      </c>
      <c r="B238" s="514" t="s">
        <v>591</v>
      </c>
      <c r="C238" s="514" t="s">
        <v>558</v>
      </c>
      <c r="D238" s="513" t="s">
        <v>765</v>
      </c>
      <c r="E238" s="511">
        <v>0</v>
      </c>
      <c r="F238" s="511">
        <v>7</v>
      </c>
      <c r="G238" s="214">
        <f t="shared" si="8"/>
        <v>7</v>
      </c>
    </row>
    <row r="239" spans="1:7">
      <c r="A239" s="515" t="s">
        <v>763</v>
      </c>
      <c r="B239" s="514" t="s">
        <v>571</v>
      </c>
      <c r="C239" s="517" t="s">
        <v>552</v>
      </c>
      <c r="D239" s="513" t="s">
        <v>766</v>
      </c>
      <c r="E239" s="511">
        <v>3</v>
      </c>
      <c r="F239" s="511">
        <v>7</v>
      </c>
      <c r="G239" s="214">
        <f t="shared" si="8"/>
        <v>10</v>
      </c>
    </row>
    <row r="240" spans="1:7">
      <c r="A240" s="515" t="s">
        <v>763</v>
      </c>
      <c r="B240" s="514" t="s">
        <v>571</v>
      </c>
      <c r="C240" s="517" t="s">
        <v>552</v>
      </c>
      <c r="D240" s="513" t="s">
        <v>767</v>
      </c>
      <c r="E240" s="511">
        <v>0</v>
      </c>
      <c r="F240" s="511">
        <v>38</v>
      </c>
      <c r="G240" s="214">
        <f t="shared" si="8"/>
        <v>38</v>
      </c>
    </row>
    <row r="241" spans="1:7">
      <c r="A241" s="515" t="s">
        <v>763</v>
      </c>
      <c r="B241" s="514" t="s">
        <v>604</v>
      </c>
      <c r="C241" s="517" t="s">
        <v>552</v>
      </c>
      <c r="D241" s="513" t="s">
        <v>768</v>
      </c>
      <c r="E241" s="511">
        <v>0</v>
      </c>
      <c r="F241" s="511">
        <v>12</v>
      </c>
      <c r="G241" s="214">
        <f t="shared" si="8"/>
        <v>12</v>
      </c>
    </row>
    <row r="242" spans="1:7">
      <c r="A242" s="515" t="s">
        <v>763</v>
      </c>
      <c r="B242" s="514" t="s">
        <v>611</v>
      </c>
      <c r="C242" s="517" t="s">
        <v>552</v>
      </c>
      <c r="D242" s="513" t="s">
        <v>769</v>
      </c>
      <c r="E242" s="511">
        <v>2</v>
      </c>
      <c r="F242" s="511">
        <v>12</v>
      </c>
      <c r="G242" s="214">
        <f t="shared" si="8"/>
        <v>14</v>
      </c>
    </row>
    <row r="243" spans="1:7">
      <c r="A243" s="515" t="s">
        <v>763</v>
      </c>
      <c r="B243" s="514" t="s">
        <v>611</v>
      </c>
      <c r="C243" s="517" t="s">
        <v>552</v>
      </c>
      <c r="D243" s="513" t="s">
        <v>770</v>
      </c>
      <c r="E243" s="511">
        <v>0</v>
      </c>
      <c r="F243" s="511">
        <v>15</v>
      </c>
      <c r="G243" s="214">
        <f t="shared" si="8"/>
        <v>15</v>
      </c>
    </row>
    <row r="244" spans="1:7">
      <c r="A244" s="515" t="s">
        <v>763</v>
      </c>
      <c r="B244" s="514" t="s">
        <v>611</v>
      </c>
      <c r="C244" s="517" t="s">
        <v>552</v>
      </c>
      <c r="D244" s="513" t="s">
        <v>771</v>
      </c>
      <c r="E244" s="511">
        <v>1</v>
      </c>
      <c r="F244" s="511">
        <v>15</v>
      </c>
      <c r="G244" s="214">
        <f t="shared" si="8"/>
        <v>16</v>
      </c>
    </row>
    <row r="245" spans="1:7">
      <c r="A245" s="515" t="s">
        <v>763</v>
      </c>
      <c r="B245" s="514" t="s">
        <v>611</v>
      </c>
      <c r="C245" s="517" t="s">
        <v>552</v>
      </c>
      <c r="D245" s="513" t="s">
        <v>772</v>
      </c>
      <c r="E245" s="511">
        <v>8</v>
      </c>
      <c r="F245" s="511">
        <v>40</v>
      </c>
      <c r="G245" s="214">
        <f t="shared" si="8"/>
        <v>48</v>
      </c>
    </row>
    <row r="246" spans="1:7">
      <c r="A246" s="515" t="s">
        <v>763</v>
      </c>
      <c r="B246" s="514" t="s">
        <v>618</v>
      </c>
      <c r="C246" s="517" t="s">
        <v>552</v>
      </c>
      <c r="D246" s="513" t="s">
        <v>773</v>
      </c>
      <c r="E246" s="511">
        <v>0</v>
      </c>
      <c r="F246" s="511">
        <v>11</v>
      </c>
      <c r="G246" s="214">
        <f t="shared" si="8"/>
        <v>11</v>
      </c>
    </row>
    <row r="247" spans="1:7">
      <c r="A247" s="515" t="s">
        <v>763</v>
      </c>
      <c r="B247" s="514" t="s">
        <v>618</v>
      </c>
      <c r="C247" s="517" t="s">
        <v>552</v>
      </c>
      <c r="D247" s="513" t="s">
        <v>774</v>
      </c>
      <c r="E247" s="511">
        <v>0</v>
      </c>
      <c r="F247" s="511">
        <v>7</v>
      </c>
      <c r="G247" s="214">
        <f t="shared" si="8"/>
        <v>7</v>
      </c>
    </row>
    <row r="248" spans="1:7">
      <c r="A248" s="515" t="s">
        <v>763</v>
      </c>
      <c r="B248" s="514" t="s">
        <v>618</v>
      </c>
      <c r="C248" s="517" t="s">
        <v>552</v>
      </c>
      <c r="D248" s="513" t="s">
        <v>775</v>
      </c>
      <c r="E248" s="511">
        <v>0</v>
      </c>
      <c r="F248" s="511">
        <v>7</v>
      </c>
      <c r="G248" s="214">
        <f t="shared" si="8"/>
        <v>7</v>
      </c>
    </row>
    <row r="249" spans="1:7">
      <c r="A249" s="515" t="s">
        <v>763</v>
      </c>
      <c r="B249" s="514" t="s">
        <v>625</v>
      </c>
      <c r="C249" s="517" t="s">
        <v>552</v>
      </c>
      <c r="D249" s="513" t="s">
        <v>776</v>
      </c>
      <c r="E249" s="511">
        <v>6</v>
      </c>
      <c r="F249" s="511">
        <v>10</v>
      </c>
      <c r="G249" s="214">
        <f t="shared" si="8"/>
        <v>16</v>
      </c>
    </row>
    <row r="250" spans="1:7">
      <c r="A250" s="515" t="s">
        <v>763</v>
      </c>
      <c r="B250" s="514" t="s">
        <v>625</v>
      </c>
      <c r="C250" s="517" t="s">
        <v>552</v>
      </c>
      <c r="D250" s="513" t="s">
        <v>777</v>
      </c>
      <c r="E250" s="511">
        <v>0</v>
      </c>
      <c r="F250" s="511">
        <v>6</v>
      </c>
      <c r="G250" s="214">
        <f t="shared" si="8"/>
        <v>6</v>
      </c>
    </row>
    <row r="251" spans="1:7">
      <c r="A251" s="515" t="s">
        <v>763</v>
      </c>
      <c r="B251" s="514" t="s">
        <v>625</v>
      </c>
      <c r="C251" s="517" t="s">
        <v>552</v>
      </c>
      <c r="D251" s="513" t="s">
        <v>778</v>
      </c>
      <c r="E251" s="511">
        <v>0</v>
      </c>
      <c r="F251" s="511">
        <v>6</v>
      </c>
      <c r="G251" s="214">
        <f t="shared" si="8"/>
        <v>6</v>
      </c>
    </row>
    <row r="252" spans="1:7">
      <c r="A252" s="515" t="s">
        <v>763</v>
      </c>
      <c r="B252" s="514" t="s">
        <v>629</v>
      </c>
      <c r="C252" s="517" t="s">
        <v>552</v>
      </c>
      <c r="D252" s="513" t="s">
        <v>779</v>
      </c>
      <c r="E252" s="511">
        <v>3</v>
      </c>
      <c r="F252" s="511">
        <v>21</v>
      </c>
      <c r="G252" s="214">
        <f t="shared" si="8"/>
        <v>24</v>
      </c>
    </row>
    <row r="253" spans="1:7">
      <c r="A253" s="515" t="s">
        <v>763</v>
      </c>
      <c r="B253" s="514" t="s">
        <v>637</v>
      </c>
      <c r="C253" s="517" t="s">
        <v>561</v>
      </c>
      <c r="D253" s="513" t="s">
        <v>780</v>
      </c>
      <c r="E253" s="511">
        <v>0</v>
      </c>
      <c r="F253" s="511">
        <v>36</v>
      </c>
      <c r="G253" s="214">
        <f t="shared" si="8"/>
        <v>36</v>
      </c>
    </row>
    <row r="254" spans="1:7">
      <c r="A254" s="515" t="s">
        <v>763</v>
      </c>
      <c r="B254" s="514" t="s">
        <v>643</v>
      </c>
      <c r="C254" s="514" t="s">
        <v>549</v>
      </c>
      <c r="D254" s="513" t="s">
        <v>781</v>
      </c>
      <c r="E254" s="511">
        <v>0</v>
      </c>
      <c r="F254" s="511">
        <v>11</v>
      </c>
      <c r="G254" s="214">
        <f t="shared" ref="G254:G261" si="9">E254+F254</f>
        <v>11</v>
      </c>
    </row>
    <row r="255" spans="1:7">
      <c r="A255" s="515" t="s">
        <v>763</v>
      </c>
      <c r="B255" s="514" t="s">
        <v>643</v>
      </c>
      <c r="C255" s="517" t="s">
        <v>580</v>
      </c>
      <c r="D255" s="513" t="s">
        <v>782</v>
      </c>
      <c r="E255" s="511">
        <v>5</v>
      </c>
      <c r="F255" s="511">
        <v>3</v>
      </c>
      <c r="G255" s="214">
        <f t="shared" si="9"/>
        <v>8</v>
      </c>
    </row>
    <row r="256" spans="1:7">
      <c r="A256" s="515" t="s">
        <v>763</v>
      </c>
      <c r="B256" s="514" t="s">
        <v>579</v>
      </c>
      <c r="C256" s="514" t="s">
        <v>549</v>
      </c>
      <c r="D256" s="513" t="s">
        <v>783</v>
      </c>
      <c r="E256" s="511">
        <v>5</v>
      </c>
      <c r="F256" s="511">
        <v>26</v>
      </c>
      <c r="G256" s="214">
        <f t="shared" si="9"/>
        <v>31</v>
      </c>
    </row>
    <row r="257" spans="1:7">
      <c r="A257" s="515" t="s">
        <v>763</v>
      </c>
      <c r="B257" s="514" t="s">
        <v>618</v>
      </c>
      <c r="C257" s="517" t="s">
        <v>580</v>
      </c>
      <c r="D257" s="513" t="s">
        <v>784</v>
      </c>
      <c r="E257" s="511">
        <v>8</v>
      </c>
      <c r="F257" s="511">
        <v>7</v>
      </c>
      <c r="G257" s="214">
        <f t="shared" si="9"/>
        <v>15</v>
      </c>
    </row>
    <row r="258" spans="1:7">
      <c r="A258" s="515" t="s">
        <v>763</v>
      </c>
      <c r="B258" s="514" t="s">
        <v>618</v>
      </c>
      <c r="C258" s="514" t="s">
        <v>549</v>
      </c>
      <c r="D258" s="513" t="s">
        <v>785</v>
      </c>
      <c r="E258" s="511">
        <v>0</v>
      </c>
      <c r="F258" s="511">
        <v>15</v>
      </c>
      <c r="G258" s="214">
        <f t="shared" si="9"/>
        <v>15</v>
      </c>
    </row>
    <row r="259" spans="1:7">
      <c r="A259" s="515" t="s">
        <v>763</v>
      </c>
      <c r="B259" s="514" t="s">
        <v>629</v>
      </c>
      <c r="C259" s="514" t="s">
        <v>554</v>
      </c>
      <c r="D259" s="513" t="s">
        <v>786</v>
      </c>
      <c r="E259" s="511">
        <v>2</v>
      </c>
      <c r="F259" s="511">
        <v>19</v>
      </c>
      <c r="G259" s="214">
        <f t="shared" si="9"/>
        <v>21</v>
      </c>
    </row>
    <row r="260" spans="1:7">
      <c r="A260" s="515" t="s">
        <v>763</v>
      </c>
      <c r="B260" s="514" t="s">
        <v>629</v>
      </c>
      <c r="C260" s="514" t="s">
        <v>554</v>
      </c>
      <c r="D260" s="513" t="s">
        <v>787</v>
      </c>
      <c r="E260" s="511">
        <v>0</v>
      </c>
      <c r="F260" s="511">
        <v>12</v>
      </c>
      <c r="G260" s="214">
        <f t="shared" si="9"/>
        <v>12</v>
      </c>
    </row>
    <row r="261" spans="1:7">
      <c r="A261" s="515" t="s">
        <v>763</v>
      </c>
      <c r="B261" s="514" t="s">
        <v>629</v>
      </c>
      <c r="C261" s="517" t="s">
        <v>669</v>
      </c>
      <c r="D261" s="513" t="s">
        <v>788</v>
      </c>
      <c r="E261" s="511">
        <v>2</v>
      </c>
      <c r="F261" s="511">
        <v>23</v>
      </c>
      <c r="G261" s="214">
        <f t="shared" si="9"/>
        <v>25</v>
      </c>
    </row>
    <row r="262" spans="1:7">
      <c r="A262" s="329"/>
      <c r="B262" s="329"/>
      <c r="C262" s="329"/>
      <c r="D262" s="330"/>
      <c r="E262" s="331"/>
      <c r="F262" s="331"/>
      <c r="G262" s="332">
        <f t="shared" si="3"/>
        <v>0</v>
      </c>
    </row>
    <row r="263" spans="1:7" ht="6" customHeight="1">
      <c r="D263" s="141"/>
      <c r="E263" s="222"/>
      <c r="F263" s="222"/>
      <c r="G263" s="223"/>
    </row>
    <row r="264" spans="1:7" ht="18" customHeight="1">
      <c r="D264" s="155" t="s">
        <v>277</v>
      </c>
      <c r="E264" s="224">
        <f>SUM(E32:E262)</f>
        <v>2417</v>
      </c>
      <c r="F264" s="224">
        <f>SUM(F32:F262)</f>
        <v>42334</v>
      </c>
      <c r="G264" s="224">
        <f>SUM(G32:G262)</f>
        <v>44751</v>
      </c>
    </row>
    <row r="265" spans="1:7">
      <c r="D265" s="141"/>
      <c r="E265" s="219"/>
      <c r="F265" s="219"/>
      <c r="G265" s="161"/>
    </row>
    <row r="266" spans="1:7">
      <c r="D266" s="141"/>
      <c r="E266" s="219"/>
    </row>
    <row r="267" spans="1:7" ht="17.25" customHeight="1">
      <c r="C267" s="725" t="s">
        <v>281</v>
      </c>
      <c r="D267" s="141"/>
      <c r="E267" s="219"/>
    </row>
    <row r="268" spans="1:7" ht="17.25" customHeight="1">
      <c r="C268" s="725"/>
      <c r="D268" s="141"/>
      <c r="E268" s="219"/>
      <c r="F268" s="219"/>
      <c r="G268" s="161"/>
    </row>
    <row r="269" spans="1:7" ht="17.25" customHeight="1">
      <c r="A269" s="603" t="s">
        <v>789</v>
      </c>
      <c r="B269" s="603"/>
      <c r="C269" s="725"/>
      <c r="D269" s="141"/>
      <c r="E269" s="219"/>
      <c r="F269" s="219"/>
      <c r="G269" s="161"/>
    </row>
    <row r="270" spans="1:7" ht="17.25" customHeight="1">
      <c r="A270" s="727" t="s">
        <v>790</v>
      </c>
      <c r="B270" s="727"/>
      <c r="D270" s="141"/>
      <c r="E270" s="219"/>
      <c r="F270" s="219"/>
      <c r="G270" s="161"/>
    </row>
    <row r="271" spans="1:7">
      <c r="A271" s="727"/>
      <c r="B271" s="727"/>
      <c r="C271" s="157"/>
      <c r="D271" s="141"/>
      <c r="E271" s="219"/>
      <c r="F271" s="219"/>
      <c r="G271" s="161"/>
    </row>
    <row r="272" spans="1:7">
      <c r="D272" s="141"/>
      <c r="E272" s="219"/>
      <c r="F272" s="219"/>
      <c r="G272" s="161"/>
    </row>
    <row r="273" spans="1:7" ht="12.75" customHeight="1">
      <c r="D273" s="141"/>
      <c r="E273" s="219"/>
      <c r="F273" s="219"/>
      <c r="G273" s="161"/>
    </row>
    <row r="274" spans="1:7" ht="60" customHeight="1">
      <c r="A274" s="722" t="s">
        <v>283</v>
      </c>
      <c r="B274" s="722"/>
      <c r="C274" s="722"/>
      <c r="D274" s="722"/>
      <c r="E274" s="722"/>
      <c r="F274" s="722"/>
      <c r="G274" s="722"/>
    </row>
    <row r="275" spans="1:7">
      <c r="D275" s="141"/>
      <c r="E275" s="219"/>
      <c r="F275" s="219"/>
      <c r="G275" s="161"/>
    </row>
    <row r="276" spans="1:7">
      <c r="D276" s="141"/>
      <c r="E276" s="219"/>
      <c r="F276" s="219"/>
      <c r="G276" s="161"/>
    </row>
  </sheetData>
  <mergeCells count="9">
    <mergeCell ref="B7:G7"/>
    <mergeCell ref="E29:G29"/>
    <mergeCell ref="A274:G274"/>
    <mergeCell ref="B11:D11"/>
    <mergeCell ref="A11:A12"/>
    <mergeCell ref="C267:C269"/>
    <mergeCell ref="A9:D10"/>
    <mergeCell ref="A269:B269"/>
    <mergeCell ref="A270:B271"/>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rgb="FF9B2247"/>
    <pageSetUpPr fitToPage="1"/>
  </sheetPr>
  <dimension ref="A1:G109"/>
  <sheetViews>
    <sheetView showGridLines="0" zoomScaleNormal="100" zoomScaleSheetLayoutView="100" workbookViewId="0">
      <selection activeCell="B30" sqref="B30"/>
    </sheetView>
  </sheetViews>
  <sheetFormatPr baseColWidth="10" defaultColWidth="11.44140625" defaultRowHeight="15"/>
  <cols>
    <col min="1" max="1" width="22.6640625" style="13" customWidth="1"/>
    <col min="2" max="4" width="35.6640625" style="13" customWidth="1"/>
    <col min="5" max="6" width="13.109375" style="161" customWidth="1"/>
    <col min="7" max="7" width="13.109375" style="219" customWidth="1"/>
    <col min="8" max="8" width="1.44140625" style="75" customWidth="1"/>
    <col min="9" max="9" width="30" style="75" bestFit="1" customWidth="1"/>
    <col min="10" max="10" width="13.88671875" style="75" bestFit="1" customWidth="1"/>
    <col min="11" max="16384" width="11.44140625" style="75"/>
  </cols>
  <sheetData>
    <row r="1" spans="1:7" s="137" customFormat="1" ht="18.75" customHeight="1">
      <c r="A1" s="136" t="s">
        <v>142</v>
      </c>
      <c r="B1" s="136"/>
      <c r="C1" s="136"/>
      <c r="D1" s="136"/>
      <c r="E1" s="217"/>
      <c r="F1" s="217"/>
      <c r="G1" s="217"/>
    </row>
    <row r="2" spans="1:7" s="137" customFormat="1" ht="15.9" customHeight="1">
      <c r="A2" s="136" t="s">
        <v>262</v>
      </c>
      <c r="B2" s="136"/>
      <c r="C2" s="136"/>
      <c r="D2" s="136"/>
      <c r="E2" s="217"/>
      <c r="F2" s="217"/>
      <c r="G2" s="217"/>
    </row>
    <row r="3" spans="1:7" s="137" customFormat="1" ht="15.9" customHeight="1">
      <c r="A3" s="138" t="s">
        <v>263</v>
      </c>
      <c r="B3" s="139"/>
      <c r="C3" s="139"/>
      <c r="D3" s="140"/>
      <c r="E3" s="218"/>
      <c r="F3" s="218"/>
      <c r="G3" s="218"/>
    </row>
    <row r="4" spans="1:7" s="137" customFormat="1" ht="15.9" customHeight="1">
      <c r="A4" s="140" t="s">
        <v>145</v>
      </c>
      <c r="B4" s="140"/>
      <c r="C4" s="140"/>
      <c r="D4" s="140"/>
      <c r="E4" s="218"/>
      <c r="F4" s="218"/>
      <c r="G4" s="218"/>
    </row>
    <row r="5" spans="1:7" s="13" customFormat="1" ht="15.9" customHeight="1">
      <c r="A5" s="136" t="s">
        <v>284</v>
      </c>
      <c r="B5" s="140"/>
      <c r="C5" s="140"/>
      <c r="D5" s="140"/>
      <c r="E5" s="218"/>
      <c r="F5" s="218"/>
      <c r="G5" s="218"/>
    </row>
    <row r="6" spans="1:7" s="13" customFormat="1" ht="6" customHeight="1">
      <c r="A6" s="16"/>
      <c r="E6" s="161"/>
      <c r="F6" s="161"/>
      <c r="G6" s="219"/>
    </row>
    <row r="7" spans="1:7" s="13" customFormat="1" ht="21.75" customHeight="1">
      <c r="A7" s="142" t="s">
        <v>178</v>
      </c>
      <c r="B7" s="716" t="str">
        <f>VLOOKUP('Hoja de trabajo'!$A$2,Hoja1!$B$1:$C$36,2,FALSE)</f>
        <v>U. de Guanajuato</v>
      </c>
      <c r="C7" s="717"/>
      <c r="D7" s="717"/>
      <c r="E7" s="717"/>
      <c r="F7" s="717"/>
      <c r="G7" s="718"/>
    </row>
    <row r="8" spans="1:7" s="13" customFormat="1" ht="6" customHeight="1">
      <c r="A8" s="16"/>
      <c r="E8" s="161"/>
      <c r="F8" s="161"/>
      <c r="G8" s="219"/>
    </row>
    <row r="9" spans="1:7" s="13" customFormat="1" ht="18" customHeight="1">
      <c r="A9" s="726" t="s">
        <v>264</v>
      </c>
      <c r="B9" s="726"/>
      <c r="C9" s="726"/>
      <c r="D9" s="726"/>
      <c r="E9" s="161"/>
      <c r="F9" s="161"/>
      <c r="G9" s="219"/>
    </row>
    <row r="10" spans="1:7" s="13" customFormat="1" ht="18" customHeight="1">
      <c r="A10" s="726"/>
      <c r="B10" s="726"/>
      <c r="C10" s="726"/>
      <c r="D10" s="726"/>
      <c r="E10" s="161"/>
      <c r="F10" s="161"/>
      <c r="G10" s="219"/>
    </row>
    <row r="11" spans="1:7" s="13" customFormat="1" ht="18" customHeight="1">
      <c r="A11" s="724" t="s">
        <v>265</v>
      </c>
      <c r="B11" s="723" t="s">
        <v>266</v>
      </c>
      <c r="C11" s="723"/>
      <c r="D11" s="723"/>
      <c r="E11" s="161"/>
      <c r="F11" s="161"/>
      <c r="G11" s="219"/>
    </row>
    <row r="12" spans="1:7" s="13" customFormat="1" ht="18" customHeight="1">
      <c r="A12" s="724"/>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213"/>
      <c r="C14" s="213"/>
      <c r="D14" s="214">
        <f t="shared" ref="D14:D24" si="0">B14+C14</f>
        <v>0</v>
      </c>
      <c r="E14" s="161"/>
      <c r="F14" s="161"/>
      <c r="G14" s="219"/>
    </row>
    <row r="15" spans="1:7" s="13" customFormat="1" ht="18" customHeight="1">
      <c r="A15" s="148" t="s">
        <v>271</v>
      </c>
      <c r="B15" s="213"/>
      <c r="C15" s="213"/>
      <c r="D15" s="214">
        <f t="shared" si="0"/>
        <v>0</v>
      </c>
      <c r="E15" s="161"/>
      <c r="F15" s="161"/>
      <c r="G15" s="219"/>
    </row>
    <row r="16" spans="1:7" s="13" customFormat="1" ht="18" customHeight="1">
      <c r="A16" s="148" t="s">
        <v>272</v>
      </c>
      <c r="B16" s="213"/>
      <c r="C16" s="213"/>
      <c r="D16" s="214">
        <f t="shared" si="0"/>
        <v>0</v>
      </c>
      <c r="E16" s="161"/>
      <c r="F16" s="161"/>
      <c r="G16" s="219"/>
    </row>
    <row r="17" spans="1:7" s="13" customFormat="1" ht="18" customHeight="1">
      <c r="A17" s="148" t="s">
        <v>273</v>
      </c>
      <c r="B17" s="213"/>
      <c r="C17" s="213"/>
      <c r="D17" s="214">
        <f t="shared" si="0"/>
        <v>0</v>
      </c>
      <c r="E17" s="161"/>
      <c r="F17" s="161"/>
      <c r="G17" s="219"/>
    </row>
    <row r="18" spans="1:7" s="13" customFormat="1" ht="18" customHeight="1">
      <c r="A18" s="148" t="s">
        <v>274</v>
      </c>
      <c r="B18" s="213"/>
      <c r="C18" s="213"/>
      <c r="D18" s="214">
        <f t="shared" si="0"/>
        <v>0</v>
      </c>
      <c r="E18" s="161"/>
      <c r="F18" s="161"/>
      <c r="G18" s="219"/>
    </row>
    <row r="19" spans="1:7" s="13" customFormat="1" ht="18" customHeight="1">
      <c r="A19" s="148" t="s">
        <v>275</v>
      </c>
      <c r="B19" s="213"/>
      <c r="C19" s="213"/>
      <c r="D19" s="214">
        <f t="shared" si="0"/>
        <v>0</v>
      </c>
      <c r="E19" s="161"/>
      <c r="F19" s="161"/>
      <c r="G19" s="219"/>
    </row>
    <row r="20" spans="1:7" s="13" customFormat="1" ht="18" customHeight="1">
      <c r="A20" s="148" t="s">
        <v>219</v>
      </c>
      <c r="B20" s="213"/>
      <c r="C20" s="213"/>
      <c r="D20" s="214">
        <f t="shared" si="0"/>
        <v>0</v>
      </c>
      <c r="E20" s="161"/>
      <c r="F20" s="161"/>
      <c r="G20" s="219"/>
    </row>
    <row r="21" spans="1:7" s="13" customFormat="1" ht="18" customHeight="1">
      <c r="A21" s="148" t="s">
        <v>276</v>
      </c>
      <c r="B21" s="213"/>
      <c r="C21" s="213"/>
      <c r="D21" s="214">
        <f t="shared" si="0"/>
        <v>0</v>
      </c>
      <c r="E21" s="161"/>
      <c r="F21" s="161"/>
      <c r="G21" s="219"/>
    </row>
    <row r="22" spans="1:7" s="13" customFormat="1" ht="18" customHeight="1">
      <c r="A22" s="148" t="s">
        <v>276</v>
      </c>
      <c r="B22" s="213"/>
      <c r="C22" s="213"/>
      <c r="D22" s="214">
        <f t="shared" si="0"/>
        <v>0</v>
      </c>
      <c r="E22" s="161"/>
      <c r="F22" s="161"/>
      <c r="G22" s="219"/>
    </row>
    <row r="23" spans="1:7" s="13" customFormat="1" ht="18" customHeight="1">
      <c r="A23" s="148" t="s">
        <v>276</v>
      </c>
      <c r="B23" s="213"/>
      <c r="C23" s="213"/>
      <c r="D23" s="214">
        <f t="shared" si="0"/>
        <v>0</v>
      </c>
      <c r="E23" s="161"/>
      <c r="F23" s="161"/>
      <c r="G23" s="219"/>
    </row>
    <row r="24" spans="1:7" s="13" customFormat="1" ht="18" customHeight="1">
      <c r="A24" s="148"/>
      <c r="B24" s="213"/>
      <c r="C24" s="213"/>
      <c r="D24" s="214">
        <f t="shared" si="0"/>
        <v>0</v>
      </c>
      <c r="E24" s="161"/>
      <c r="F24" s="161"/>
      <c r="G24" s="219"/>
    </row>
    <row r="25" spans="1:7" s="13" customFormat="1" ht="6" customHeight="1">
      <c r="A25" s="145"/>
      <c r="B25" s="215"/>
      <c r="C25" s="215"/>
      <c r="D25" s="216"/>
      <c r="E25" s="161"/>
      <c r="F25" s="161"/>
      <c r="G25" s="219"/>
    </row>
    <row r="26" spans="1:7" s="13" customFormat="1" ht="18" customHeight="1">
      <c r="A26" s="149" t="s">
        <v>277</v>
      </c>
      <c r="B26" s="214">
        <f>SUM(B14:B24)</f>
        <v>0</v>
      </c>
      <c r="C26" s="214">
        <f>SUM(C14:C24)</f>
        <v>0</v>
      </c>
      <c r="D26" s="214">
        <f>SUM(D14:D24)</f>
        <v>0</v>
      </c>
    </row>
    <row r="27" spans="1:7" s="13" customFormat="1" ht="6" customHeight="1">
      <c r="A27" s="16"/>
      <c r="E27" s="161"/>
      <c r="F27" s="161"/>
      <c r="G27" s="219"/>
    </row>
    <row r="28" spans="1:7" s="13" customFormat="1" ht="6" customHeight="1">
      <c r="A28" s="16"/>
      <c r="E28" s="161"/>
      <c r="F28" s="161"/>
      <c r="G28" s="219"/>
    </row>
    <row r="29" spans="1:7" s="13" customFormat="1" ht="21.75" customHeight="1">
      <c r="A29" s="16"/>
      <c r="E29" s="719" t="s">
        <v>266</v>
      </c>
      <c r="F29" s="720"/>
      <c r="G29" s="721"/>
    </row>
    <row r="30" spans="1:7" s="141" customFormat="1">
      <c r="A30" s="333" t="s">
        <v>265</v>
      </c>
      <c r="B30" s="333" t="s">
        <v>278</v>
      </c>
      <c r="C30" s="333" t="s">
        <v>279</v>
      </c>
      <c r="D30" s="334" t="s">
        <v>280</v>
      </c>
      <c r="E30" s="328" t="s">
        <v>267</v>
      </c>
      <c r="F30" s="328" t="s">
        <v>268</v>
      </c>
      <c r="G30" s="328" t="s">
        <v>269</v>
      </c>
    </row>
    <row r="31" spans="1:7" ht="6" customHeight="1">
      <c r="A31" s="150"/>
      <c r="B31" s="150"/>
      <c r="C31" s="150"/>
      <c r="D31" s="151"/>
      <c r="E31" s="220"/>
      <c r="F31" s="220"/>
      <c r="G31" s="221"/>
    </row>
    <row r="32" spans="1:7">
      <c r="A32" s="152"/>
      <c r="B32" s="153"/>
      <c r="C32" s="153"/>
      <c r="D32" s="154"/>
      <c r="E32" s="213"/>
      <c r="F32" s="213"/>
      <c r="G32" s="214">
        <f t="shared" ref="G32:G79" si="1">E32+F32</f>
        <v>0</v>
      </c>
    </row>
    <row r="33" spans="1:7">
      <c r="A33" s="153"/>
      <c r="B33" s="153"/>
      <c r="C33" s="153"/>
      <c r="D33" s="154"/>
      <c r="E33" s="213"/>
      <c r="F33" s="213"/>
      <c r="G33" s="214">
        <f t="shared" si="1"/>
        <v>0</v>
      </c>
    </row>
    <row r="34" spans="1:7">
      <c r="A34" s="153"/>
      <c r="B34" s="153"/>
      <c r="C34" s="153"/>
      <c r="D34" s="154"/>
      <c r="E34" s="213"/>
      <c r="F34" s="213"/>
      <c r="G34" s="214">
        <f t="shared" si="1"/>
        <v>0</v>
      </c>
    </row>
    <row r="35" spans="1:7">
      <c r="A35" s="153"/>
      <c r="B35" s="153"/>
      <c r="C35" s="153"/>
      <c r="D35" s="154"/>
      <c r="E35" s="213"/>
      <c r="F35" s="213"/>
      <c r="G35" s="214">
        <f t="shared" si="1"/>
        <v>0</v>
      </c>
    </row>
    <row r="36" spans="1:7">
      <c r="A36" s="153"/>
      <c r="B36" s="153"/>
      <c r="C36" s="153"/>
      <c r="D36" s="154"/>
      <c r="E36" s="213"/>
      <c r="F36" s="213"/>
      <c r="G36" s="214">
        <f t="shared" si="1"/>
        <v>0</v>
      </c>
    </row>
    <row r="37" spans="1:7">
      <c r="A37" s="153"/>
      <c r="B37" s="153"/>
      <c r="C37" s="153"/>
      <c r="D37" s="154"/>
      <c r="E37" s="213"/>
      <c r="F37" s="213"/>
      <c r="G37" s="214">
        <f t="shared" si="1"/>
        <v>0</v>
      </c>
    </row>
    <row r="38" spans="1:7">
      <c r="A38" s="153"/>
      <c r="B38" s="153"/>
      <c r="C38" s="153"/>
      <c r="D38" s="154"/>
      <c r="E38" s="213"/>
      <c r="F38" s="213"/>
      <c r="G38" s="214">
        <f t="shared" si="1"/>
        <v>0</v>
      </c>
    </row>
    <row r="39" spans="1:7">
      <c r="A39" s="153"/>
      <c r="B39" s="153"/>
      <c r="C39" s="153"/>
      <c r="D39" s="154"/>
      <c r="E39" s="213"/>
      <c r="F39" s="213"/>
      <c r="G39" s="214">
        <f t="shared" si="1"/>
        <v>0</v>
      </c>
    </row>
    <row r="40" spans="1:7">
      <c r="A40" s="153"/>
      <c r="B40" s="153"/>
      <c r="C40" s="153"/>
      <c r="D40" s="154"/>
      <c r="E40" s="213"/>
      <c r="F40" s="213"/>
      <c r="G40" s="214">
        <f t="shared" si="1"/>
        <v>0</v>
      </c>
    </row>
    <row r="41" spans="1:7">
      <c r="A41" s="153"/>
      <c r="B41" s="153"/>
      <c r="C41" s="153"/>
      <c r="D41" s="154"/>
      <c r="E41" s="213"/>
      <c r="F41" s="213"/>
      <c r="G41" s="214">
        <f t="shared" si="1"/>
        <v>0</v>
      </c>
    </row>
    <row r="42" spans="1:7">
      <c r="A42" s="153"/>
      <c r="B42" s="153"/>
      <c r="C42" s="153"/>
      <c r="D42" s="154"/>
      <c r="E42" s="213"/>
      <c r="F42" s="213"/>
      <c r="G42" s="214">
        <f t="shared" si="1"/>
        <v>0</v>
      </c>
    </row>
    <row r="43" spans="1:7">
      <c r="A43" s="153"/>
      <c r="B43" s="153"/>
      <c r="C43" s="153"/>
      <c r="D43" s="154"/>
      <c r="E43" s="213"/>
      <c r="F43" s="213"/>
      <c r="G43" s="214">
        <f t="shared" si="1"/>
        <v>0</v>
      </c>
    </row>
    <row r="44" spans="1:7">
      <c r="A44" s="153"/>
      <c r="B44" s="153"/>
      <c r="C44" s="153"/>
      <c r="D44" s="154"/>
      <c r="E44" s="213"/>
      <c r="F44" s="213"/>
      <c r="G44" s="214">
        <f t="shared" si="1"/>
        <v>0</v>
      </c>
    </row>
    <row r="45" spans="1:7">
      <c r="A45" s="153"/>
      <c r="B45" s="153"/>
      <c r="C45" s="153"/>
      <c r="D45" s="154"/>
      <c r="E45" s="213"/>
      <c r="F45" s="213"/>
      <c r="G45" s="214">
        <f t="shared" si="1"/>
        <v>0</v>
      </c>
    </row>
    <row r="46" spans="1:7">
      <c r="A46" s="153"/>
      <c r="B46" s="153"/>
      <c r="C46" s="153"/>
      <c r="D46" s="154"/>
      <c r="E46" s="213"/>
      <c r="F46" s="213"/>
      <c r="G46" s="214">
        <f t="shared" si="1"/>
        <v>0</v>
      </c>
    </row>
    <row r="47" spans="1:7">
      <c r="A47" s="153"/>
      <c r="B47" s="153"/>
      <c r="C47" s="153"/>
      <c r="D47" s="154"/>
      <c r="E47" s="213"/>
      <c r="F47" s="213"/>
      <c r="G47" s="214">
        <f t="shared" si="1"/>
        <v>0</v>
      </c>
    </row>
    <row r="48" spans="1:7">
      <c r="A48" s="153"/>
      <c r="B48" s="153"/>
      <c r="C48" s="153"/>
      <c r="D48" s="154"/>
      <c r="E48" s="213"/>
      <c r="F48" s="213"/>
      <c r="G48" s="214">
        <f t="shared" si="1"/>
        <v>0</v>
      </c>
    </row>
    <row r="49" spans="1:7">
      <c r="A49" s="153"/>
      <c r="B49" s="153"/>
      <c r="C49" s="153"/>
      <c r="D49" s="154"/>
      <c r="E49" s="213"/>
      <c r="F49" s="213"/>
      <c r="G49" s="214">
        <f t="shared" si="1"/>
        <v>0</v>
      </c>
    </row>
    <row r="50" spans="1:7">
      <c r="A50" s="153"/>
      <c r="B50" s="153"/>
      <c r="C50" s="153"/>
      <c r="D50" s="154"/>
      <c r="E50" s="213"/>
      <c r="F50" s="213"/>
      <c r="G50" s="214">
        <f t="shared" si="1"/>
        <v>0</v>
      </c>
    </row>
    <row r="51" spans="1:7">
      <c r="A51" s="153"/>
      <c r="B51" s="153"/>
      <c r="C51" s="153"/>
      <c r="D51" s="154"/>
      <c r="E51" s="213"/>
      <c r="F51" s="213"/>
      <c r="G51" s="214">
        <f t="shared" si="1"/>
        <v>0</v>
      </c>
    </row>
    <row r="52" spans="1:7">
      <c r="A52" s="153"/>
      <c r="B52" s="153"/>
      <c r="C52" s="153"/>
      <c r="D52" s="154"/>
      <c r="E52" s="213"/>
      <c r="F52" s="213"/>
      <c r="G52" s="214">
        <f t="shared" si="1"/>
        <v>0</v>
      </c>
    </row>
    <row r="53" spans="1:7">
      <c r="A53" s="153"/>
      <c r="B53" s="153"/>
      <c r="C53" s="153"/>
      <c r="D53" s="154"/>
      <c r="E53" s="213"/>
      <c r="F53" s="213"/>
      <c r="G53" s="214">
        <f t="shared" si="1"/>
        <v>0</v>
      </c>
    </row>
    <row r="54" spans="1:7">
      <c r="A54" s="153"/>
      <c r="B54" s="153"/>
      <c r="C54" s="153"/>
      <c r="D54" s="154"/>
      <c r="E54" s="213"/>
      <c r="F54" s="213"/>
      <c r="G54" s="214">
        <f t="shared" si="1"/>
        <v>0</v>
      </c>
    </row>
    <row r="55" spans="1:7">
      <c r="A55" s="153"/>
      <c r="B55" s="153"/>
      <c r="C55" s="153"/>
      <c r="D55" s="154"/>
      <c r="E55" s="213"/>
      <c r="F55" s="213"/>
      <c r="G55" s="214">
        <f t="shared" si="1"/>
        <v>0</v>
      </c>
    </row>
    <row r="56" spans="1:7">
      <c r="A56" s="153"/>
      <c r="B56" s="153"/>
      <c r="C56" s="153"/>
      <c r="D56" s="154"/>
      <c r="E56" s="213"/>
      <c r="F56" s="213"/>
      <c r="G56" s="214">
        <f t="shared" si="1"/>
        <v>0</v>
      </c>
    </row>
    <row r="57" spans="1:7">
      <c r="A57" s="153"/>
      <c r="B57" s="153"/>
      <c r="C57" s="153"/>
      <c r="D57" s="154"/>
      <c r="E57" s="213"/>
      <c r="F57" s="213"/>
      <c r="G57" s="214">
        <f t="shared" si="1"/>
        <v>0</v>
      </c>
    </row>
    <row r="58" spans="1:7">
      <c r="A58" s="153"/>
      <c r="B58" s="153"/>
      <c r="C58" s="153"/>
      <c r="D58" s="154"/>
      <c r="E58" s="213"/>
      <c r="F58" s="213"/>
      <c r="G58" s="214">
        <f t="shared" si="1"/>
        <v>0</v>
      </c>
    </row>
    <row r="59" spans="1:7">
      <c r="A59" s="153"/>
      <c r="B59" s="153"/>
      <c r="C59" s="153"/>
      <c r="D59" s="154"/>
      <c r="E59" s="213"/>
      <c r="F59" s="213"/>
      <c r="G59" s="214">
        <f t="shared" si="1"/>
        <v>0</v>
      </c>
    </row>
    <row r="60" spans="1:7">
      <c r="A60" s="153"/>
      <c r="B60" s="153"/>
      <c r="C60" s="153"/>
      <c r="D60" s="154"/>
      <c r="E60" s="213"/>
      <c r="F60" s="213"/>
      <c r="G60" s="214">
        <f t="shared" si="1"/>
        <v>0</v>
      </c>
    </row>
    <row r="61" spans="1:7">
      <c r="A61" s="153"/>
      <c r="B61" s="153"/>
      <c r="C61" s="153"/>
      <c r="D61" s="154"/>
      <c r="E61" s="213"/>
      <c r="F61" s="213"/>
      <c r="G61" s="214">
        <f t="shared" si="1"/>
        <v>0</v>
      </c>
    </row>
    <row r="62" spans="1:7">
      <c r="A62" s="153"/>
      <c r="B62" s="153"/>
      <c r="C62" s="153"/>
      <c r="D62" s="154"/>
      <c r="E62" s="213"/>
      <c r="F62" s="213"/>
      <c r="G62" s="214">
        <f t="shared" si="1"/>
        <v>0</v>
      </c>
    </row>
    <row r="63" spans="1:7">
      <c r="A63" s="153"/>
      <c r="B63" s="153"/>
      <c r="C63" s="153"/>
      <c r="D63" s="154"/>
      <c r="E63" s="213"/>
      <c r="F63" s="213"/>
      <c r="G63" s="214">
        <f t="shared" si="1"/>
        <v>0</v>
      </c>
    </row>
    <row r="64" spans="1:7">
      <c r="A64" s="153"/>
      <c r="B64" s="153"/>
      <c r="C64" s="153"/>
      <c r="D64" s="154"/>
      <c r="E64" s="213"/>
      <c r="F64" s="213"/>
      <c r="G64" s="214">
        <f t="shared" si="1"/>
        <v>0</v>
      </c>
    </row>
    <row r="65" spans="1:7">
      <c r="A65" s="153"/>
      <c r="B65" s="153"/>
      <c r="C65" s="153"/>
      <c r="D65" s="154"/>
      <c r="E65" s="213"/>
      <c r="F65" s="213"/>
      <c r="G65" s="214">
        <f t="shared" si="1"/>
        <v>0</v>
      </c>
    </row>
    <row r="66" spans="1:7">
      <c r="A66" s="153"/>
      <c r="B66" s="153"/>
      <c r="C66" s="153"/>
      <c r="D66" s="154"/>
      <c r="E66" s="213"/>
      <c r="F66" s="213"/>
      <c r="G66" s="214">
        <f t="shared" si="1"/>
        <v>0</v>
      </c>
    </row>
    <row r="67" spans="1:7">
      <c r="A67" s="153"/>
      <c r="B67" s="153"/>
      <c r="C67" s="153"/>
      <c r="D67" s="154"/>
      <c r="E67" s="213"/>
      <c r="F67" s="213"/>
      <c r="G67" s="214">
        <f t="shared" si="1"/>
        <v>0</v>
      </c>
    </row>
    <row r="68" spans="1:7">
      <c r="A68" s="153"/>
      <c r="B68" s="153"/>
      <c r="C68" s="153"/>
      <c r="D68" s="154"/>
      <c r="E68" s="213"/>
      <c r="F68" s="213"/>
      <c r="G68" s="214">
        <f t="shared" si="1"/>
        <v>0</v>
      </c>
    </row>
    <row r="69" spans="1:7">
      <c r="A69" s="153"/>
      <c r="B69" s="153"/>
      <c r="C69" s="153"/>
      <c r="D69" s="154"/>
      <c r="E69" s="213"/>
      <c r="F69" s="213"/>
      <c r="G69" s="214">
        <f t="shared" si="1"/>
        <v>0</v>
      </c>
    </row>
    <row r="70" spans="1:7">
      <c r="A70" s="153"/>
      <c r="B70" s="153"/>
      <c r="C70" s="153"/>
      <c r="D70" s="154"/>
      <c r="E70" s="213"/>
      <c r="F70" s="213"/>
      <c r="G70" s="214">
        <f t="shared" si="1"/>
        <v>0</v>
      </c>
    </row>
    <row r="71" spans="1:7">
      <c r="A71" s="153"/>
      <c r="B71" s="153"/>
      <c r="C71" s="153"/>
      <c r="D71" s="154"/>
      <c r="E71" s="213"/>
      <c r="F71" s="213"/>
      <c r="G71" s="214">
        <f t="shared" si="1"/>
        <v>0</v>
      </c>
    </row>
    <row r="72" spans="1:7">
      <c r="A72" s="153"/>
      <c r="B72" s="153"/>
      <c r="C72" s="153"/>
      <c r="D72" s="154"/>
      <c r="E72" s="213"/>
      <c r="F72" s="213"/>
      <c r="G72" s="214">
        <f t="shared" si="1"/>
        <v>0</v>
      </c>
    </row>
    <row r="73" spans="1:7">
      <c r="A73" s="153"/>
      <c r="B73" s="153"/>
      <c r="C73" s="153"/>
      <c r="D73" s="154"/>
      <c r="E73" s="213"/>
      <c r="F73" s="213"/>
      <c r="G73" s="214">
        <f t="shared" si="1"/>
        <v>0</v>
      </c>
    </row>
    <row r="74" spans="1:7">
      <c r="A74" s="153"/>
      <c r="B74" s="153"/>
      <c r="C74" s="153"/>
      <c r="D74" s="154"/>
      <c r="E74" s="213"/>
      <c r="F74" s="213"/>
      <c r="G74" s="214">
        <f t="shared" si="1"/>
        <v>0</v>
      </c>
    </row>
    <row r="75" spans="1:7">
      <c r="A75" s="153"/>
      <c r="B75" s="153"/>
      <c r="C75" s="153"/>
      <c r="D75" s="154"/>
      <c r="E75" s="213"/>
      <c r="F75" s="213"/>
      <c r="G75" s="214">
        <f t="shared" si="1"/>
        <v>0</v>
      </c>
    </row>
    <row r="76" spans="1:7">
      <c r="A76" s="153"/>
      <c r="B76" s="153"/>
      <c r="C76" s="153"/>
      <c r="D76" s="154"/>
      <c r="E76" s="213"/>
      <c r="F76" s="213"/>
      <c r="G76" s="214">
        <f t="shared" si="1"/>
        <v>0</v>
      </c>
    </row>
    <row r="77" spans="1:7">
      <c r="A77" s="153"/>
      <c r="B77" s="153"/>
      <c r="C77" s="153"/>
      <c r="D77" s="154"/>
      <c r="E77" s="213"/>
      <c r="F77" s="213"/>
      <c r="G77" s="214">
        <f t="shared" si="1"/>
        <v>0</v>
      </c>
    </row>
    <row r="78" spans="1:7">
      <c r="A78" s="153"/>
      <c r="B78" s="153"/>
      <c r="C78" s="153"/>
      <c r="D78" s="154"/>
      <c r="E78" s="213"/>
      <c r="F78" s="213"/>
      <c r="G78" s="214">
        <f t="shared" si="1"/>
        <v>0</v>
      </c>
    </row>
    <row r="79" spans="1:7">
      <c r="A79" s="153"/>
      <c r="B79" s="153"/>
      <c r="C79" s="153"/>
      <c r="D79" s="154"/>
      <c r="E79" s="213"/>
      <c r="F79" s="213"/>
      <c r="G79" s="214">
        <f t="shared" si="1"/>
        <v>0</v>
      </c>
    </row>
    <row r="80" spans="1:7">
      <c r="A80" s="153"/>
      <c r="B80" s="153"/>
      <c r="C80" s="153"/>
      <c r="D80" s="154"/>
      <c r="E80" s="213"/>
      <c r="F80" s="213"/>
      <c r="G80" s="214">
        <f t="shared" ref="G80:G95" si="2">E80+F80</f>
        <v>0</v>
      </c>
    </row>
    <row r="81" spans="1:7">
      <c r="A81" s="153"/>
      <c r="B81" s="153"/>
      <c r="C81" s="153"/>
      <c r="D81" s="154"/>
      <c r="E81" s="213"/>
      <c r="F81" s="213"/>
      <c r="G81" s="214">
        <f t="shared" si="2"/>
        <v>0</v>
      </c>
    </row>
    <row r="82" spans="1:7">
      <c r="A82" s="153"/>
      <c r="B82" s="153"/>
      <c r="C82" s="153"/>
      <c r="D82" s="154"/>
      <c r="E82" s="213"/>
      <c r="F82" s="213"/>
      <c r="G82" s="214">
        <f t="shared" si="2"/>
        <v>0</v>
      </c>
    </row>
    <row r="83" spans="1:7">
      <c r="A83" s="153"/>
      <c r="B83" s="153"/>
      <c r="C83" s="153"/>
      <c r="D83" s="154"/>
      <c r="E83" s="213"/>
      <c r="F83" s="213"/>
      <c r="G83" s="214">
        <f t="shared" si="2"/>
        <v>0</v>
      </c>
    </row>
    <row r="84" spans="1:7">
      <c r="A84" s="153"/>
      <c r="B84" s="153"/>
      <c r="C84" s="153"/>
      <c r="D84" s="154"/>
      <c r="E84" s="213"/>
      <c r="F84" s="213"/>
      <c r="G84" s="214">
        <f t="shared" si="2"/>
        <v>0</v>
      </c>
    </row>
    <row r="85" spans="1:7">
      <c r="A85" s="153"/>
      <c r="B85" s="153"/>
      <c r="C85" s="153"/>
      <c r="D85" s="154"/>
      <c r="E85" s="213"/>
      <c r="F85" s="213"/>
      <c r="G85" s="214">
        <f t="shared" si="2"/>
        <v>0</v>
      </c>
    </row>
    <row r="86" spans="1:7">
      <c r="A86" s="153"/>
      <c r="B86" s="153"/>
      <c r="C86" s="153"/>
      <c r="D86" s="154"/>
      <c r="E86" s="213"/>
      <c r="F86" s="213"/>
      <c r="G86" s="214">
        <f t="shared" si="2"/>
        <v>0</v>
      </c>
    </row>
    <row r="87" spans="1:7">
      <c r="A87" s="153"/>
      <c r="B87" s="153"/>
      <c r="C87" s="153"/>
      <c r="D87" s="154"/>
      <c r="E87" s="213"/>
      <c r="F87" s="213"/>
      <c r="G87" s="214">
        <f t="shared" si="2"/>
        <v>0</v>
      </c>
    </row>
    <row r="88" spans="1:7">
      <c r="A88" s="153"/>
      <c r="B88" s="153"/>
      <c r="C88" s="153"/>
      <c r="D88" s="154"/>
      <c r="E88" s="213"/>
      <c r="F88" s="213"/>
      <c r="G88" s="214">
        <f t="shared" si="2"/>
        <v>0</v>
      </c>
    </row>
    <row r="89" spans="1:7">
      <c r="A89" s="153"/>
      <c r="B89" s="153"/>
      <c r="C89" s="153"/>
      <c r="D89" s="154"/>
      <c r="E89" s="213"/>
      <c r="F89" s="213"/>
      <c r="G89" s="214">
        <f t="shared" si="2"/>
        <v>0</v>
      </c>
    </row>
    <row r="90" spans="1:7">
      <c r="A90" s="153"/>
      <c r="B90" s="153"/>
      <c r="C90" s="153"/>
      <c r="D90" s="154"/>
      <c r="E90" s="213"/>
      <c r="F90" s="213"/>
      <c r="G90" s="214">
        <f t="shared" si="2"/>
        <v>0</v>
      </c>
    </row>
    <row r="91" spans="1:7">
      <c r="A91" s="153"/>
      <c r="B91" s="153"/>
      <c r="C91" s="153"/>
      <c r="D91" s="154"/>
      <c r="E91" s="213"/>
      <c r="F91" s="213"/>
      <c r="G91" s="214">
        <f t="shared" si="2"/>
        <v>0</v>
      </c>
    </row>
    <row r="92" spans="1:7">
      <c r="A92" s="153"/>
      <c r="B92" s="153"/>
      <c r="C92" s="153"/>
      <c r="D92" s="154"/>
      <c r="E92" s="213"/>
      <c r="F92" s="213"/>
      <c r="G92" s="214">
        <f t="shared" si="2"/>
        <v>0</v>
      </c>
    </row>
    <row r="93" spans="1:7">
      <c r="A93" s="153"/>
      <c r="B93" s="153"/>
      <c r="C93" s="153"/>
      <c r="D93" s="154"/>
      <c r="E93" s="213"/>
      <c r="F93" s="213"/>
      <c r="G93" s="214">
        <f t="shared" si="2"/>
        <v>0</v>
      </c>
    </row>
    <row r="94" spans="1:7">
      <c r="A94" s="153"/>
      <c r="B94" s="153"/>
      <c r="C94" s="153"/>
      <c r="D94" s="154"/>
      <c r="E94" s="213"/>
      <c r="F94" s="213"/>
      <c r="G94" s="214">
        <f t="shared" si="2"/>
        <v>0</v>
      </c>
    </row>
    <row r="95" spans="1:7">
      <c r="A95" s="329"/>
      <c r="B95" s="329"/>
      <c r="C95" s="329"/>
      <c r="D95" s="330"/>
      <c r="E95" s="331"/>
      <c r="F95" s="331"/>
      <c r="G95" s="332">
        <f t="shared" si="2"/>
        <v>0</v>
      </c>
    </row>
    <row r="96" spans="1:7" ht="6" customHeight="1">
      <c r="D96" s="141"/>
      <c r="E96" s="222"/>
      <c r="F96" s="222"/>
      <c r="G96" s="223"/>
    </row>
    <row r="97" spans="1:7" ht="18" customHeight="1">
      <c r="D97" s="155" t="s">
        <v>277</v>
      </c>
      <c r="E97" s="224">
        <f>SUM(E32:E95)</f>
        <v>0</v>
      </c>
      <c r="F97" s="224">
        <f>SUM(F32:F95)</f>
        <v>0</v>
      </c>
      <c r="G97" s="224">
        <f>SUM(G32:G95)</f>
        <v>0</v>
      </c>
    </row>
    <row r="98" spans="1:7">
      <c r="D98" s="141"/>
      <c r="E98" s="219"/>
      <c r="F98" s="219"/>
      <c r="G98" s="161"/>
    </row>
    <row r="99" spans="1:7">
      <c r="D99" s="141"/>
      <c r="E99" s="219"/>
    </row>
    <row r="100" spans="1:7" ht="17.25" customHeight="1">
      <c r="C100" s="725" t="s">
        <v>281</v>
      </c>
      <c r="D100" s="141"/>
      <c r="E100" s="219"/>
    </row>
    <row r="101" spans="1:7" ht="17.25" customHeight="1">
      <c r="C101" s="725"/>
      <c r="D101" s="141"/>
      <c r="E101" s="219"/>
      <c r="F101" s="219"/>
      <c r="G101" s="161"/>
    </row>
    <row r="102" spans="1:7" ht="17.25" customHeight="1">
      <c r="A102" s="728" t="s">
        <v>282</v>
      </c>
      <c r="C102" s="725"/>
      <c r="D102" s="141"/>
      <c r="E102" s="219"/>
      <c r="F102" s="219"/>
      <c r="G102" s="161"/>
    </row>
    <row r="103" spans="1:7" ht="17.25" customHeight="1">
      <c r="A103" s="727"/>
      <c r="D103" s="141"/>
      <c r="E103" s="219"/>
      <c r="F103" s="219"/>
      <c r="G103" s="161"/>
    </row>
    <row r="104" spans="1:7">
      <c r="A104" s="156"/>
      <c r="C104" s="157"/>
      <c r="D104" s="141"/>
      <c r="E104" s="219"/>
      <c r="F104" s="219"/>
      <c r="G104" s="161"/>
    </row>
    <row r="105" spans="1:7">
      <c r="D105" s="141"/>
      <c r="E105" s="219"/>
      <c r="F105" s="219"/>
      <c r="G105" s="161"/>
    </row>
    <row r="106" spans="1:7" ht="12.75" customHeight="1">
      <c r="D106" s="141"/>
      <c r="E106" s="219"/>
      <c r="F106" s="219"/>
      <c r="G106" s="161"/>
    </row>
    <row r="107" spans="1:7" ht="60" customHeight="1">
      <c r="A107" s="722" t="s">
        <v>283</v>
      </c>
      <c r="B107" s="722"/>
      <c r="C107" s="722"/>
      <c r="D107" s="722"/>
      <c r="E107" s="722"/>
      <c r="F107" s="722"/>
      <c r="G107" s="722"/>
    </row>
    <row r="108" spans="1:7">
      <c r="D108" s="141"/>
      <c r="E108" s="219"/>
      <c r="F108" s="219"/>
      <c r="G108" s="161"/>
    </row>
    <row r="109" spans="1:7">
      <c r="D109" s="141"/>
      <c r="E109" s="219"/>
      <c r="F109" s="219"/>
      <c r="G109" s="161"/>
    </row>
  </sheetData>
  <mergeCells count="8">
    <mergeCell ref="B7:G7"/>
    <mergeCell ref="A107:G107"/>
    <mergeCell ref="E29:G29"/>
    <mergeCell ref="A9:D10"/>
    <mergeCell ref="A11:A12"/>
    <mergeCell ref="B11:D11"/>
    <mergeCell ref="A102:A103"/>
    <mergeCell ref="C100:C102"/>
  </mergeCells>
  <pageMargins left="0.39370078740157483" right="0.39370078740157483" top="0.39370078740157483" bottom="0.39370078740157483" header="0.31496062992125984" footer="0.31496062992125984"/>
  <pageSetup scale="82" fitToHeight="15" orientation="landscape"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rgb="FF9B2247"/>
    <pageSetUpPr fitToPage="1"/>
  </sheetPr>
  <dimension ref="A1:G109"/>
  <sheetViews>
    <sheetView showGridLines="0" zoomScaleNormal="100" zoomScaleSheetLayoutView="100" workbookViewId="0">
      <selection activeCell="B30" sqref="B30"/>
    </sheetView>
  </sheetViews>
  <sheetFormatPr baseColWidth="10" defaultColWidth="11.44140625" defaultRowHeight="15"/>
  <cols>
    <col min="1" max="1" width="22.6640625" style="13" customWidth="1"/>
    <col min="2" max="4" width="35.6640625" style="13" customWidth="1"/>
    <col min="5" max="6" width="13.109375" style="161" customWidth="1"/>
    <col min="7" max="7" width="13.109375" style="219" customWidth="1"/>
    <col min="8" max="8" width="1.44140625" style="75" customWidth="1"/>
    <col min="9" max="9" width="30" style="75" bestFit="1" customWidth="1"/>
    <col min="10" max="10" width="13.88671875" style="75" bestFit="1" customWidth="1"/>
    <col min="11" max="16384" width="11.44140625" style="75"/>
  </cols>
  <sheetData>
    <row r="1" spans="1:7" s="137" customFormat="1" ht="18.75" customHeight="1">
      <c r="A1" s="136" t="s">
        <v>142</v>
      </c>
      <c r="B1" s="136"/>
      <c r="C1" s="136"/>
      <c r="D1" s="136"/>
      <c r="E1" s="217"/>
      <c r="F1" s="217"/>
      <c r="G1" s="217"/>
    </row>
    <row r="2" spans="1:7" s="137" customFormat="1" ht="15.9" customHeight="1">
      <c r="A2" s="136" t="s">
        <v>262</v>
      </c>
      <c r="B2" s="136"/>
      <c r="C2" s="136"/>
      <c r="D2" s="136"/>
      <c r="E2" s="217"/>
      <c r="F2" s="217"/>
      <c r="G2" s="217"/>
    </row>
    <row r="3" spans="1:7" s="137" customFormat="1" ht="15.9" customHeight="1">
      <c r="A3" s="138" t="s">
        <v>263</v>
      </c>
      <c r="B3" s="139"/>
      <c r="C3" s="139"/>
      <c r="D3" s="140"/>
      <c r="E3" s="218"/>
      <c r="F3" s="218"/>
      <c r="G3" s="218"/>
    </row>
    <row r="4" spans="1:7" s="137" customFormat="1" ht="15.9" customHeight="1">
      <c r="A4" s="140" t="s">
        <v>145</v>
      </c>
      <c r="B4" s="140"/>
      <c r="C4" s="140"/>
      <c r="D4" s="140"/>
      <c r="E4" s="218"/>
      <c r="F4" s="218"/>
      <c r="G4" s="218"/>
    </row>
    <row r="5" spans="1:7" s="13" customFormat="1" ht="15.9" customHeight="1">
      <c r="A5" s="136" t="s">
        <v>231</v>
      </c>
      <c r="B5" s="140"/>
      <c r="C5" s="140"/>
      <c r="D5" s="140"/>
      <c r="E5" s="218"/>
      <c r="F5" s="218"/>
      <c r="G5" s="218"/>
    </row>
    <row r="6" spans="1:7" s="13" customFormat="1" ht="6" customHeight="1">
      <c r="A6" s="16"/>
      <c r="E6" s="161"/>
      <c r="F6" s="161"/>
      <c r="G6" s="219"/>
    </row>
    <row r="7" spans="1:7" s="13" customFormat="1" ht="21.75" customHeight="1">
      <c r="A7" s="142" t="s">
        <v>178</v>
      </c>
      <c r="B7" s="716" t="str">
        <f>VLOOKUP('Hoja de trabajo'!$A$2,Hoja1!$B$1:$C$36,2,FALSE)</f>
        <v>U. de Guanajuato</v>
      </c>
      <c r="C7" s="717"/>
      <c r="D7" s="717"/>
      <c r="E7" s="717"/>
      <c r="F7" s="717"/>
      <c r="G7" s="718"/>
    </row>
    <row r="8" spans="1:7" s="13" customFormat="1" ht="6" customHeight="1">
      <c r="A8" s="16"/>
      <c r="E8" s="161"/>
      <c r="F8" s="161"/>
      <c r="G8" s="219"/>
    </row>
    <row r="9" spans="1:7" s="13" customFormat="1" ht="18" customHeight="1">
      <c r="A9" s="726" t="s">
        <v>264</v>
      </c>
      <c r="B9" s="726"/>
      <c r="C9" s="726"/>
      <c r="D9" s="726"/>
      <c r="E9" s="161"/>
      <c r="F9" s="161"/>
      <c r="G9" s="219"/>
    </row>
    <row r="10" spans="1:7" s="13" customFormat="1" ht="18" customHeight="1">
      <c r="A10" s="726"/>
      <c r="B10" s="726"/>
      <c r="C10" s="726"/>
      <c r="D10" s="726"/>
      <c r="E10" s="161"/>
      <c r="F10" s="161"/>
      <c r="G10" s="219"/>
    </row>
    <row r="11" spans="1:7" s="13" customFormat="1" ht="18" customHeight="1">
      <c r="A11" s="724" t="s">
        <v>265</v>
      </c>
      <c r="B11" s="723" t="s">
        <v>266</v>
      </c>
      <c r="C11" s="723"/>
      <c r="D11" s="723"/>
      <c r="E11" s="161"/>
      <c r="F11" s="161"/>
      <c r="G11" s="219"/>
    </row>
    <row r="12" spans="1:7" s="13" customFormat="1" ht="18" customHeight="1">
      <c r="A12" s="724"/>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213"/>
      <c r="C14" s="213"/>
      <c r="D14" s="214">
        <f t="shared" ref="D14:D24" si="0">B14+C14</f>
        <v>0</v>
      </c>
      <c r="E14" s="161"/>
      <c r="F14" s="161"/>
      <c r="G14" s="219"/>
    </row>
    <row r="15" spans="1:7" s="13" customFormat="1" ht="18" customHeight="1">
      <c r="A15" s="148" t="s">
        <v>271</v>
      </c>
      <c r="B15" s="213"/>
      <c r="C15" s="213"/>
      <c r="D15" s="214">
        <f t="shared" si="0"/>
        <v>0</v>
      </c>
      <c r="E15" s="161"/>
      <c r="F15" s="161"/>
      <c r="G15" s="219"/>
    </row>
    <row r="16" spans="1:7" s="13" customFormat="1" ht="18" customHeight="1">
      <c r="A16" s="148" t="s">
        <v>272</v>
      </c>
      <c r="B16" s="213"/>
      <c r="C16" s="213"/>
      <c r="D16" s="214">
        <f t="shared" si="0"/>
        <v>0</v>
      </c>
      <c r="E16" s="161"/>
      <c r="F16" s="161"/>
      <c r="G16" s="219"/>
    </row>
    <row r="17" spans="1:7" s="13" customFormat="1" ht="18" customHeight="1">
      <c r="A17" s="148" t="s">
        <v>273</v>
      </c>
      <c r="B17" s="213"/>
      <c r="C17" s="213"/>
      <c r="D17" s="214">
        <f t="shared" si="0"/>
        <v>0</v>
      </c>
      <c r="E17" s="161"/>
      <c r="F17" s="161"/>
      <c r="G17" s="219"/>
    </row>
    <row r="18" spans="1:7" s="13" customFormat="1" ht="18" customHeight="1">
      <c r="A18" s="148" t="s">
        <v>274</v>
      </c>
      <c r="B18" s="213"/>
      <c r="C18" s="213"/>
      <c r="D18" s="214">
        <f t="shared" si="0"/>
        <v>0</v>
      </c>
      <c r="E18" s="161"/>
      <c r="F18" s="161"/>
      <c r="G18" s="219"/>
    </row>
    <row r="19" spans="1:7" s="13" customFormat="1" ht="18" customHeight="1">
      <c r="A19" s="148" t="s">
        <v>275</v>
      </c>
      <c r="B19" s="213"/>
      <c r="C19" s="213"/>
      <c r="D19" s="214">
        <f t="shared" si="0"/>
        <v>0</v>
      </c>
      <c r="E19" s="161"/>
      <c r="F19" s="161"/>
      <c r="G19" s="219"/>
    </row>
    <row r="20" spans="1:7" s="13" customFormat="1" ht="18" customHeight="1">
      <c r="A20" s="148" t="s">
        <v>219</v>
      </c>
      <c r="B20" s="213"/>
      <c r="C20" s="213"/>
      <c r="D20" s="214">
        <f t="shared" si="0"/>
        <v>0</v>
      </c>
      <c r="E20" s="161"/>
      <c r="F20" s="161"/>
      <c r="G20" s="219"/>
    </row>
    <row r="21" spans="1:7" s="13" customFormat="1" ht="18" customHeight="1">
      <c r="A21" s="148" t="s">
        <v>276</v>
      </c>
      <c r="B21" s="213"/>
      <c r="C21" s="213"/>
      <c r="D21" s="214">
        <f t="shared" si="0"/>
        <v>0</v>
      </c>
      <c r="E21" s="161"/>
      <c r="F21" s="161"/>
      <c r="G21" s="219"/>
    </row>
    <row r="22" spans="1:7" s="13" customFormat="1" ht="18" customHeight="1">
      <c r="A22" s="148" t="s">
        <v>276</v>
      </c>
      <c r="B22" s="213"/>
      <c r="C22" s="213"/>
      <c r="D22" s="214">
        <f t="shared" si="0"/>
        <v>0</v>
      </c>
      <c r="E22" s="161"/>
      <c r="F22" s="161"/>
      <c r="G22" s="219"/>
    </row>
    <row r="23" spans="1:7" s="13" customFormat="1" ht="18" customHeight="1">
      <c r="A23" s="148" t="s">
        <v>276</v>
      </c>
      <c r="B23" s="213"/>
      <c r="C23" s="213"/>
      <c r="D23" s="214">
        <f t="shared" si="0"/>
        <v>0</v>
      </c>
      <c r="E23" s="161"/>
      <c r="F23" s="161"/>
      <c r="G23" s="219"/>
    </row>
    <row r="24" spans="1:7" s="13" customFormat="1" ht="18" customHeight="1">
      <c r="A24" s="148"/>
      <c r="B24" s="213"/>
      <c r="C24" s="213"/>
      <c r="D24" s="214">
        <f t="shared" si="0"/>
        <v>0</v>
      </c>
      <c r="E24" s="161"/>
      <c r="F24" s="161"/>
      <c r="G24" s="219"/>
    </row>
    <row r="25" spans="1:7" s="13" customFormat="1" ht="6" customHeight="1">
      <c r="A25" s="145"/>
      <c r="B25" s="215"/>
      <c r="C25" s="215"/>
      <c r="D25" s="216"/>
      <c r="E25" s="161"/>
      <c r="F25" s="161"/>
      <c r="G25" s="219"/>
    </row>
    <row r="26" spans="1:7" s="13" customFormat="1" ht="18" customHeight="1">
      <c r="A26" s="149" t="s">
        <v>277</v>
      </c>
      <c r="B26" s="214">
        <f>SUM(B14:B24)</f>
        <v>0</v>
      </c>
      <c r="C26" s="214">
        <f>SUM(C14:C24)</f>
        <v>0</v>
      </c>
      <c r="D26" s="214">
        <f>SUM(D14:D24)</f>
        <v>0</v>
      </c>
    </row>
    <row r="27" spans="1:7" s="13" customFormat="1" ht="6" customHeight="1">
      <c r="A27" s="16"/>
      <c r="E27" s="161"/>
      <c r="F27" s="161"/>
      <c r="G27" s="219"/>
    </row>
    <row r="28" spans="1:7" s="13" customFormat="1" ht="6" customHeight="1">
      <c r="A28" s="16"/>
      <c r="E28" s="161"/>
      <c r="F28" s="161"/>
      <c r="G28" s="219"/>
    </row>
    <row r="29" spans="1:7" s="13" customFormat="1" ht="21.75" customHeight="1">
      <c r="A29" s="16"/>
      <c r="E29" s="719" t="s">
        <v>266</v>
      </c>
      <c r="F29" s="720"/>
      <c r="G29" s="721"/>
    </row>
    <row r="30" spans="1:7" s="141" customFormat="1">
      <c r="A30" s="333" t="s">
        <v>265</v>
      </c>
      <c r="B30" s="333" t="s">
        <v>278</v>
      </c>
      <c r="C30" s="333" t="s">
        <v>279</v>
      </c>
      <c r="D30" s="334" t="s">
        <v>280</v>
      </c>
      <c r="E30" s="328" t="s">
        <v>267</v>
      </c>
      <c r="F30" s="328" t="s">
        <v>268</v>
      </c>
      <c r="G30" s="328" t="s">
        <v>269</v>
      </c>
    </row>
    <row r="31" spans="1:7" ht="6" customHeight="1">
      <c r="A31" s="150"/>
      <c r="B31" s="150"/>
      <c r="C31" s="150"/>
      <c r="D31" s="151"/>
      <c r="E31" s="220"/>
      <c r="F31" s="220"/>
      <c r="G31" s="221"/>
    </row>
    <row r="32" spans="1:7">
      <c r="A32" s="152"/>
      <c r="B32" s="153"/>
      <c r="C32" s="153"/>
      <c r="D32" s="154"/>
      <c r="E32" s="213"/>
      <c r="F32" s="213"/>
      <c r="G32" s="214">
        <f t="shared" ref="G32:G95" si="1">E32+F32</f>
        <v>0</v>
      </c>
    </row>
    <row r="33" spans="1:7">
      <c r="A33" s="153"/>
      <c r="B33" s="153"/>
      <c r="C33" s="153"/>
      <c r="D33" s="154"/>
      <c r="E33" s="213"/>
      <c r="F33" s="213"/>
      <c r="G33" s="214">
        <f t="shared" si="1"/>
        <v>0</v>
      </c>
    </row>
    <row r="34" spans="1:7">
      <c r="A34" s="153"/>
      <c r="B34" s="153"/>
      <c r="C34" s="153"/>
      <c r="D34" s="154"/>
      <c r="E34" s="213"/>
      <c r="F34" s="213"/>
      <c r="G34" s="214">
        <f t="shared" si="1"/>
        <v>0</v>
      </c>
    </row>
    <row r="35" spans="1:7">
      <c r="A35" s="153"/>
      <c r="B35" s="153"/>
      <c r="C35" s="153"/>
      <c r="D35" s="154"/>
      <c r="E35" s="213"/>
      <c r="F35" s="213"/>
      <c r="G35" s="214">
        <f t="shared" si="1"/>
        <v>0</v>
      </c>
    </row>
    <row r="36" spans="1:7">
      <c r="A36" s="153"/>
      <c r="B36" s="153"/>
      <c r="C36" s="153"/>
      <c r="D36" s="154"/>
      <c r="E36" s="213"/>
      <c r="F36" s="213"/>
      <c r="G36" s="214">
        <f t="shared" si="1"/>
        <v>0</v>
      </c>
    </row>
    <row r="37" spans="1:7">
      <c r="A37" s="153"/>
      <c r="B37" s="153"/>
      <c r="C37" s="153"/>
      <c r="D37" s="154"/>
      <c r="E37" s="213"/>
      <c r="F37" s="213"/>
      <c r="G37" s="214">
        <f t="shared" si="1"/>
        <v>0</v>
      </c>
    </row>
    <row r="38" spans="1:7">
      <c r="A38" s="153"/>
      <c r="B38" s="153"/>
      <c r="C38" s="153"/>
      <c r="D38" s="154"/>
      <c r="E38" s="213"/>
      <c r="F38" s="213"/>
      <c r="G38" s="214">
        <f t="shared" si="1"/>
        <v>0</v>
      </c>
    </row>
    <row r="39" spans="1:7">
      <c r="A39" s="153"/>
      <c r="B39" s="153"/>
      <c r="C39" s="153"/>
      <c r="D39" s="154"/>
      <c r="E39" s="213"/>
      <c r="F39" s="213"/>
      <c r="G39" s="214">
        <f t="shared" si="1"/>
        <v>0</v>
      </c>
    </row>
    <row r="40" spans="1:7">
      <c r="A40" s="153"/>
      <c r="B40" s="153"/>
      <c r="C40" s="153"/>
      <c r="D40" s="154"/>
      <c r="E40" s="213"/>
      <c r="F40" s="213"/>
      <c r="G40" s="214">
        <f t="shared" si="1"/>
        <v>0</v>
      </c>
    </row>
    <row r="41" spans="1:7">
      <c r="A41" s="153"/>
      <c r="B41" s="153"/>
      <c r="C41" s="153"/>
      <c r="D41" s="154"/>
      <c r="E41" s="213"/>
      <c r="F41" s="213"/>
      <c r="G41" s="214">
        <f t="shared" si="1"/>
        <v>0</v>
      </c>
    </row>
    <row r="42" spans="1:7">
      <c r="A42" s="153"/>
      <c r="B42" s="153"/>
      <c r="C42" s="153"/>
      <c r="D42" s="154"/>
      <c r="E42" s="213"/>
      <c r="F42" s="213"/>
      <c r="G42" s="214">
        <f t="shared" si="1"/>
        <v>0</v>
      </c>
    </row>
    <row r="43" spans="1:7">
      <c r="A43" s="153"/>
      <c r="B43" s="153"/>
      <c r="C43" s="153"/>
      <c r="D43" s="154"/>
      <c r="E43" s="213"/>
      <c r="F43" s="213"/>
      <c r="G43" s="214">
        <f t="shared" si="1"/>
        <v>0</v>
      </c>
    </row>
    <row r="44" spans="1:7">
      <c r="A44" s="153"/>
      <c r="B44" s="153"/>
      <c r="C44" s="153"/>
      <c r="D44" s="154"/>
      <c r="E44" s="213"/>
      <c r="F44" s="213"/>
      <c r="G44" s="214">
        <f t="shared" si="1"/>
        <v>0</v>
      </c>
    </row>
    <row r="45" spans="1:7">
      <c r="A45" s="153"/>
      <c r="B45" s="153"/>
      <c r="C45" s="153"/>
      <c r="D45" s="154"/>
      <c r="E45" s="213"/>
      <c r="F45" s="213"/>
      <c r="G45" s="214">
        <f t="shared" si="1"/>
        <v>0</v>
      </c>
    </row>
    <row r="46" spans="1:7">
      <c r="A46" s="153"/>
      <c r="B46" s="153"/>
      <c r="C46" s="153"/>
      <c r="D46" s="154"/>
      <c r="E46" s="213"/>
      <c r="F46" s="213"/>
      <c r="G46" s="214">
        <f t="shared" si="1"/>
        <v>0</v>
      </c>
    </row>
    <row r="47" spans="1:7">
      <c r="A47" s="153"/>
      <c r="B47" s="153"/>
      <c r="C47" s="153"/>
      <c r="D47" s="154"/>
      <c r="E47" s="213"/>
      <c r="F47" s="213"/>
      <c r="G47" s="214">
        <f t="shared" si="1"/>
        <v>0</v>
      </c>
    </row>
    <row r="48" spans="1:7">
      <c r="A48" s="153"/>
      <c r="B48" s="153"/>
      <c r="C48" s="153"/>
      <c r="D48" s="154"/>
      <c r="E48" s="213"/>
      <c r="F48" s="213"/>
      <c r="G48" s="214">
        <f t="shared" si="1"/>
        <v>0</v>
      </c>
    </row>
    <row r="49" spans="1:7">
      <c r="A49" s="153"/>
      <c r="B49" s="153"/>
      <c r="C49" s="153"/>
      <c r="D49" s="154"/>
      <c r="E49" s="213"/>
      <c r="F49" s="213"/>
      <c r="G49" s="214">
        <f t="shared" si="1"/>
        <v>0</v>
      </c>
    </row>
    <row r="50" spans="1:7">
      <c r="A50" s="153"/>
      <c r="B50" s="153"/>
      <c r="C50" s="153"/>
      <c r="D50" s="154"/>
      <c r="E50" s="213"/>
      <c r="F50" s="213"/>
      <c r="G50" s="214">
        <f t="shared" si="1"/>
        <v>0</v>
      </c>
    </row>
    <row r="51" spans="1:7">
      <c r="A51" s="153"/>
      <c r="B51" s="153"/>
      <c r="C51" s="153"/>
      <c r="D51" s="154"/>
      <c r="E51" s="213"/>
      <c r="F51" s="213"/>
      <c r="G51" s="214">
        <f t="shared" si="1"/>
        <v>0</v>
      </c>
    </row>
    <row r="52" spans="1:7">
      <c r="A52" s="153"/>
      <c r="B52" s="153"/>
      <c r="C52" s="153"/>
      <c r="D52" s="154"/>
      <c r="E52" s="213"/>
      <c r="F52" s="213"/>
      <c r="G52" s="214">
        <f t="shared" si="1"/>
        <v>0</v>
      </c>
    </row>
    <row r="53" spans="1:7">
      <c r="A53" s="153"/>
      <c r="B53" s="153"/>
      <c r="C53" s="153"/>
      <c r="D53" s="154"/>
      <c r="E53" s="213"/>
      <c r="F53" s="213"/>
      <c r="G53" s="214">
        <f t="shared" si="1"/>
        <v>0</v>
      </c>
    </row>
    <row r="54" spans="1:7">
      <c r="A54" s="153"/>
      <c r="B54" s="153"/>
      <c r="C54" s="153"/>
      <c r="D54" s="154"/>
      <c r="E54" s="213"/>
      <c r="F54" s="213"/>
      <c r="G54" s="214">
        <f t="shared" si="1"/>
        <v>0</v>
      </c>
    </row>
    <row r="55" spans="1:7">
      <c r="A55" s="153"/>
      <c r="B55" s="153"/>
      <c r="C55" s="153"/>
      <c r="D55" s="154"/>
      <c r="E55" s="213"/>
      <c r="F55" s="213"/>
      <c r="G55" s="214">
        <f t="shared" si="1"/>
        <v>0</v>
      </c>
    </row>
    <row r="56" spans="1:7">
      <c r="A56" s="153"/>
      <c r="B56" s="153"/>
      <c r="C56" s="153"/>
      <c r="D56" s="154"/>
      <c r="E56" s="213"/>
      <c r="F56" s="213"/>
      <c r="G56" s="214">
        <f t="shared" si="1"/>
        <v>0</v>
      </c>
    </row>
    <row r="57" spans="1:7">
      <c r="A57" s="153"/>
      <c r="B57" s="153"/>
      <c r="C57" s="153"/>
      <c r="D57" s="154"/>
      <c r="E57" s="213"/>
      <c r="F57" s="213"/>
      <c r="G57" s="214">
        <f t="shared" si="1"/>
        <v>0</v>
      </c>
    </row>
    <row r="58" spans="1:7">
      <c r="A58" s="153"/>
      <c r="B58" s="153"/>
      <c r="C58" s="153"/>
      <c r="D58" s="154"/>
      <c r="E58" s="213"/>
      <c r="F58" s="213"/>
      <c r="G58" s="214">
        <f t="shared" si="1"/>
        <v>0</v>
      </c>
    </row>
    <row r="59" spans="1:7">
      <c r="A59" s="153"/>
      <c r="B59" s="153"/>
      <c r="C59" s="153"/>
      <c r="D59" s="154"/>
      <c r="E59" s="213"/>
      <c r="F59" s="213"/>
      <c r="G59" s="214">
        <f t="shared" si="1"/>
        <v>0</v>
      </c>
    </row>
    <row r="60" spans="1:7">
      <c r="A60" s="153"/>
      <c r="B60" s="153"/>
      <c r="C60" s="153"/>
      <c r="D60" s="154"/>
      <c r="E60" s="213"/>
      <c r="F60" s="213"/>
      <c r="G60" s="214">
        <f t="shared" si="1"/>
        <v>0</v>
      </c>
    </row>
    <row r="61" spans="1:7">
      <c r="A61" s="153"/>
      <c r="B61" s="153"/>
      <c r="C61" s="153"/>
      <c r="D61" s="154"/>
      <c r="E61" s="213"/>
      <c r="F61" s="213"/>
      <c r="G61" s="214">
        <f t="shared" si="1"/>
        <v>0</v>
      </c>
    </row>
    <row r="62" spans="1:7">
      <c r="A62" s="153"/>
      <c r="B62" s="153"/>
      <c r="C62" s="153"/>
      <c r="D62" s="154"/>
      <c r="E62" s="213"/>
      <c r="F62" s="213"/>
      <c r="G62" s="214">
        <f t="shared" si="1"/>
        <v>0</v>
      </c>
    </row>
    <row r="63" spans="1:7">
      <c r="A63" s="153"/>
      <c r="B63" s="153"/>
      <c r="C63" s="153"/>
      <c r="D63" s="154"/>
      <c r="E63" s="213"/>
      <c r="F63" s="213"/>
      <c r="G63" s="214">
        <f t="shared" si="1"/>
        <v>0</v>
      </c>
    </row>
    <row r="64" spans="1:7">
      <c r="A64" s="153"/>
      <c r="B64" s="153"/>
      <c r="C64" s="153"/>
      <c r="D64" s="154"/>
      <c r="E64" s="213"/>
      <c r="F64" s="213"/>
      <c r="G64" s="214">
        <f t="shared" si="1"/>
        <v>0</v>
      </c>
    </row>
    <row r="65" spans="1:7">
      <c r="A65" s="153"/>
      <c r="B65" s="153"/>
      <c r="C65" s="153"/>
      <c r="D65" s="154"/>
      <c r="E65" s="213"/>
      <c r="F65" s="213"/>
      <c r="G65" s="214">
        <f t="shared" si="1"/>
        <v>0</v>
      </c>
    </row>
    <row r="66" spans="1:7">
      <c r="A66" s="153"/>
      <c r="B66" s="153"/>
      <c r="C66" s="153"/>
      <c r="D66" s="154"/>
      <c r="E66" s="213"/>
      <c r="F66" s="213"/>
      <c r="G66" s="214">
        <f t="shared" si="1"/>
        <v>0</v>
      </c>
    </row>
    <row r="67" spans="1:7">
      <c r="A67" s="153"/>
      <c r="B67" s="153"/>
      <c r="C67" s="153"/>
      <c r="D67" s="154"/>
      <c r="E67" s="213"/>
      <c r="F67" s="213"/>
      <c r="G67" s="214">
        <f t="shared" si="1"/>
        <v>0</v>
      </c>
    </row>
    <row r="68" spans="1:7">
      <c r="A68" s="153"/>
      <c r="B68" s="153"/>
      <c r="C68" s="153"/>
      <c r="D68" s="154"/>
      <c r="E68" s="213"/>
      <c r="F68" s="213"/>
      <c r="G68" s="214">
        <f t="shared" si="1"/>
        <v>0</v>
      </c>
    </row>
    <row r="69" spans="1:7">
      <c r="A69" s="153"/>
      <c r="B69" s="153"/>
      <c r="C69" s="153"/>
      <c r="D69" s="154"/>
      <c r="E69" s="213"/>
      <c r="F69" s="213"/>
      <c r="G69" s="214">
        <f t="shared" si="1"/>
        <v>0</v>
      </c>
    </row>
    <row r="70" spans="1:7">
      <c r="A70" s="153"/>
      <c r="B70" s="153"/>
      <c r="C70" s="153"/>
      <c r="D70" s="154"/>
      <c r="E70" s="213"/>
      <c r="F70" s="213"/>
      <c r="G70" s="214">
        <f t="shared" si="1"/>
        <v>0</v>
      </c>
    </row>
    <row r="71" spans="1:7">
      <c r="A71" s="153"/>
      <c r="B71" s="153"/>
      <c r="C71" s="153"/>
      <c r="D71" s="154"/>
      <c r="E71" s="213"/>
      <c r="F71" s="213"/>
      <c r="G71" s="214">
        <f t="shared" si="1"/>
        <v>0</v>
      </c>
    </row>
    <row r="72" spans="1:7">
      <c r="A72" s="153"/>
      <c r="B72" s="153"/>
      <c r="C72" s="153"/>
      <c r="D72" s="154"/>
      <c r="E72" s="213"/>
      <c r="F72" s="213"/>
      <c r="G72" s="214">
        <f t="shared" si="1"/>
        <v>0</v>
      </c>
    </row>
    <row r="73" spans="1:7">
      <c r="A73" s="153"/>
      <c r="B73" s="153"/>
      <c r="C73" s="153"/>
      <c r="D73" s="154"/>
      <c r="E73" s="213"/>
      <c r="F73" s="213"/>
      <c r="G73" s="214">
        <f t="shared" si="1"/>
        <v>0</v>
      </c>
    </row>
    <row r="74" spans="1:7">
      <c r="A74" s="153"/>
      <c r="B74" s="153"/>
      <c r="C74" s="153"/>
      <c r="D74" s="154"/>
      <c r="E74" s="213"/>
      <c r="F74" s="213"/>
      <c r="G74" s="214">
        <f t="shared" si="1"/>
        <v>0</v>
      </c>
    </row>
    <row r="75" spans="1:7">
      <c r="A75" s="153"/>
      <c r="B75" s="153"/>
      <c r="C75" s="153"/>
      <c r="D75" s="154"/>
      <c r="E75" s="213"/>
      <c r="F75" s="213"/>
      <c r="G75" s="214">
        <f t="shared" si="1"/>
        <v>0</v>
      </c>
    </row>
    <row r="76" spans="1:7">
      <c r="A76" s="153"/>
      <c r="B76" s="153"/>
      <c r="C76" s="153"/>
      <c r="D76" s="154"/>
      <c r="E76" s="213"/>
      <c r="F76" s="213"/>
      <c r="G76" s="214">
        <f t="shared" si="1"/>
        <v>0</v>
      </c>
    </row>
    <row r="77" spans="1:7">
      <c r="A77" s="153"/>
      <c r="B77" s="153"/>
      <c r="C77" s="153"/>
      <c r="D77" s="154"/>
      <c r="E77" s="213"/>
      <c r="F77" s="213"/>
      <c r="G77" s="214">
        <f t="shared" si="1"/>
        <v>0</v>
      </c>
    </row>
    <row r="78" spans="1:7">
      <c r="A78" s="153"/>
      <c r="B78" s="153"/>
      <c r="C78" s="153"/>
      <c r="D78" s="154"/>
      <c r="E78" s="213"/>
      <c r="F78" s="213"/>
      <c r="G78" s="214">
        <f t="shared" si="1"/>
        <v>0</v>
      </c>
    </row>
    <row r="79" spans="1:7">
      <c r="A79" s="153"/>
      <c r="B79" s="153"/>
      <c r="C79" s="153"/>
      <c r="D79" s="154"/>
      <c r="E79" s="213"/>
      <c r="F79" s="213"/>
      <c r="G79" s="214">
        <f t="shared" si="1"/>
        <v>0</v>
      </c>
    </row>
    <row r="80" spans="1:7">
      <c r="A80" s="153"/>
      <c r="B80" s="153"/>
      <c r="C80" s="153"/>
      <c r="D80" s="154"/>
      <c r="E80" s="213"/>
      <c r="F80" s="213"/>
      <c r="G80" s="214">
        <f t="shared" si="1"/>
        <v>0</v>
      </c>
    </row>
    <row r="81" spans="1:7">
      <c r="A81" s="153"/>
      <c r="B81" s="153"/>
      <c r="C81" s="153"/>
      <c r="D81" s="154"/>
      <c r="E81" s="213"/>
      <c r="F81" s="213"/>
      <c r="G81" s="214">
        <f t="shared" si="1"/>
        <v>0</v>
      </c>
    </row>
    <row r="82" spans="1:7">
      <c r="A82" s="153"/>
      <c r="B82" s="153"/>
      <c r="C82" s="153"/>
      <c r="D82" s="154"/>
      <c r="E82" s="213"/>
      <c r="F82" s="213"/>
      <c r="G82" s="214">
        <f t="shared" si="1"/>
        <v>0</v>
      </c>
    </row>
    <row r="83" spans="1:7">
      <c r="A83" s="153"/>
      <c r="B83" s="153"/>
      <c r="C83" s="153"/>
      <c r="D83" s="154"/>
      <c r="E83" s="213"/>
      <c r="F83" s="213"/>
      <c r="G83" s="214">
        <f t="shared" si="1"/>
        <v>0</v>
      </c>
    </row>
    <row r="84" spans="1:7">
      <c r="A84" s="153"/>
      <c r="B84" s="153"/>
      <c r="C84" s="153"/>
      <c r="D84" s="154"/>
      <c r="E84" s="213"/>
      <c r="F84" s="213"/>
      <c r="G84" s="214">
        <f t="shared" si="1"/>
        <v>0</v>
      </c>
    </row>
    <row r="85" spans="1:7">
      <c r="A85" s="153"/>
      <c r="B85" s="153"/>
      <c r="C85" s="153"/>
      <c r="D85" s="154"/>
      <c r="E85" s="213"/>
      <c r="F85" s="213"/>
      <c r="G85" s="214">
        <f t="shared" si="1"/>
        <v>0</v>
      </c>
    </row>
    <row r="86" spans="1:7">
      <c r="A86" s="153"/>
      <c r="B86" s="153"/>
      <c r="C86" s="153"/>
      <c r="D86" s="154"/>
      <c r="E86" s="213"/>
      <c r="F86" s="213"/>
      <c r="G86" s="214">
        <f t="shared" si="1"/>
        <v>0</v>
      </c>
    </row>
    <row r="87" spans="1:7">
      <c r="A87" s="153"/>
      <c r="B87" s="153"/>
      <c r="C87" s="153"/>
      <c r="D87" s="154"/>
      <c r="E87" s="213"/>
      <c r="F87" s="213"/>
      <c r="G87" s="214">
        <f t="shared" si="1"/>
        <v>0</v>
      </c>
    </row>
    <row r="88" spans="1:7">
      <c r="A88" s="153"/>
      <c r="B88" s="153"/>
      <c r="C88" s="153"/>
      <c r="D88" s="154"/>
      <c r="E88" s="213"/>
      <c r="F88" s="213"/>
      <c r="G88" s="214">
        <f t="shared" si="1"/>
        <v>0</v>
      </c>
    </row>
    <row r="89" spans="1:7">
      <c r="A89" s="153"/>
      <c r="B89" s="153"/>
      <c r="C89" s="153"/>
      <c r="D89" s="154"/>
      <c r="E89" s="213"/>
      <c r="F89" s="213"/>
      <c r="G89" s="214">
        <f t="shared" si="1"/>
        <v>0</v>
      </c>
    </row>
    <row r="90" spans="1:7">
      <c r="A90" s="153"/>
      <c r="B90" s="153"/>
      <c r="C90" s="153"/>
      <c r="D90" s="154"/>
      <c r="E90" s="213"/>
      <c r="F90" s="213"/>
      <c r="G90" s="214">
        <f t="shared" si="1"/>
        <v>0</v>
      </c>
    </row>
    <row r="91" spans="1:7">
      <c r="A91" s="153"/>
      <c r="B91" s="153"/>
      <c r="C91" s="153"/>
      <c r="D91" s="154"/>
      <c r="E91" s="213"/>
      <c r="F91" s="213"/>
      <c r="G91" s="214">
        <f t="shared" si="1"/>
        <v>0</v>
      </c>
    </row>
    <row r="92" spans="1:7">
      <c r="A92" s="153"/>
      <c r="B92" s="153"/>
      <c r="C92" s="153"/>
      <c r="D92" s="154"/>
      <c r="E92" s="213"/>
      <c r="F92" s="213"/>
      <c r="G92" s="214">
        <f t="shared" si="1"/>
        <v>0</v>
      </c>
    </row>
    <row r="93" spans="1:7">
      <c r="A93" s="153"/>
      <c r="B93" s="153"/>
      <c r="C93" s="153"/>
      <c r="D93" s="154"/>
      <c r="E93" s="213"/>
      <c r="F93" s="213"/>
      <c r="G93" s="214">
        <f t="shared" si="1"/>
        <v>0</v>
      </c>
    </row>
    <row r="94" spans="1:7">
      <c r="A94" s="153"/>
      <c r="B94" s="153"/>
      <c r="C94" s="153"/>
      <c r="D94" s="154"/>
      <c r="E94" s="213"/>
      <c r="F94" s="213"/>
      <c r="G94" s="214">
        <f t="shared" si="1"/>
        <v>0</v>
      </c>
    </row>
    <row r="95" spans="1:7">
      <c r="A95" s="329"/>
      <c r="B95" s="329"/>
      <c r="C95" s="329"/>
      <c r="D95" s="330"/>
      <c r="E95" s="331"/>
      <c r="F95" s="331"/>
      <c r="G95" s="332">
        <f t="shared" si="1"/>
        <v>0</v>
      </c>
    </row>
    <row r="96" spans="1:7" ht="6" customHeight="1">
      <c r="D96" s="141"/>
      <c r="E96" s="222"/>
      <c r="F96" s="222"/>
      <c r="G96" s="223"/>
    </row>
    <row r="97" spans="1:7" ht="18" customHeight="1">
      <c r="D97" s="155" t="s">
        <v>277</v>
      </c>
      <c r="E97" s="224">
        <f>SUM(E32:E95)</f>
        <v>0</v>
      </c>
      <c r="F97" s="224">
        <f>SUM(F32:F95)</f>
        <v>0</v>
      </c>
      <c r="G97" s="224">
        <f>SUM(G32:G95)</f>
        <v>0</v>
      </c>
    </row>
    <row r="98" spans="1:7">
      <c r="D98" s="141"/>
      <c r="E98" s="219"/>
      <c r="F98" s="219"/>
      <c r="G98" s="161"/>
    </row>
    <row r="99" spans="1:7">
      <c r="D99" s="141"/>
      <c r="E99" s="219"/>
    </row>
    <row r="100" spans="1:7" ht="17.25" customHeight="1">
      <c r="C100" s="725" t="s">
        <v>281</v>
      </c>
      <c r="D100" s="141"/>
      <c r="E100" s="219"/>
    </row>
    <row r="101" spans="1:7" ht="17.25" customHeight="1">
      <c r="C101" s="725"/>
      <c r="D101" s="141"/>
      <c r="E101" s="219"/>
      <c r="F101" s="219"/>
      <c r="G101" s="161"/>
    </row>
    <row r="102" spans="1:7" ht="17.25" customHeight="1">
      <c r="A102" s="728" t="s">
        <v>282</v>
      </c>
      <c r="C102" s="725"/>
      <c r="D102" s="141"/>
      <c r="E102" s="219"/>
      <c r="F102" s="219"/>
      <c r="G102" s="161"/>
    </row>
    <row r="103" spans="1:7" ht="17.25" customHeight="1">
      <c r="A103" s="727"/>
      <c r="D103" s="141"/>
      <c r="E103" s="219"/>
      <c r="F103" s="219"/>
      <c r="G103" s="161"/>
    </row>
    <row r="104" spans="1:7">
      <c r="A104" s="156"/>
      <c r="C104" s="157"/>
      <c r="D104" s="141"/>
      <c r="E104" s="219"/>
      <c r="F104" s="219"/>
      <c r="G104" s="161"/>
    </row>
    <row r="105" spans="1:7">
      <c r="D105" s="141"/>
      <c r="E105" s="219"/>
      <c r="F105" s="219"/>
      <c r="G105" s="161"/>
    </row>
    <row r="106" spans="1:7" ht="12.75" customHeight="1">
      <c r="D106" s="141"/>
      <c r="E106" s="219"/>
      <c r="F106" s="219"/>
      <c r="G106" s="161"/>
    </row>
    <row r="107" spans="1:7" ht="60" customHeight="1">
      <c r="A107" s="722" t="s">
        <v>283</v>
      </c>
      <c r="B107" s="722"/>
      <c r="C107" s="722"/>
      <c r="D107" s="722"/>
      <c r="E107" s="722"/>
      <c r="F107" s="722"/>
      <c r="G107" s="722"/>
    </row>
    <row r="108" spans="1:7">
      <c r="D108" s="141"/>
      <c r="E108" s="219"/>
      <c r="F108" s="219"/>
      <c r="G108" s="161"/>
    </row>
    <row r="109" spans="1:7">
      <c r="D109" s="141"/>
      <c r="E109" s="219"/>
      <c r="F109" s="219"/>
      <c r="G109" s="161"/>
    </row>
  </sheetData>
  <mergeCells count="8">
    <mergeCell ref="B7:G7"/>
    <mergeCell ref="A107:G107"/>
    <mergeCell ref="E29:G29"/>
    <mergeCell ref="A9:D10"/>
    <mergeCell ref="A11:A12"/>
    <mergeCell ref="B11:D11"/>
    <mergeCell ref="A102:A103"/>
    <mergeCell ref="C100:C102"/>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rgb="FF9B2247"/>
    <pageSetUpPr fitToPage="1"/>
  </sheetPr>
  <dimension ref="A1:G107"/>
  <sheetViews>
    <sheetView showGridLines="0" zoomScaleNormal="100" zoomScaleSheetLayoutView="100" workbookViewId="0">
      <selection activeCell="B30" sqref="B30"/>
    </sheetView>
  </sheetViews>
  <sheetFormatPr baseColWidth="10" defaultColWidth="11.44140625" defaultRowHeight="15"/>
  <cols>
    <col min="1" max="1" width="22.6640625" style="13" customWidth="1"/>
    <col min="2" max="4" width="35.6640625" style="13" customWidth="1"/>
    <col min="5" max="6" width="13.109375" style="161" customWidth="1"/>
    <col min="7" max="7" width="13.109375" style="219" customWidth="1"/>
    <col min="8" max="8" width="1.44140625" style="75" customWidth="1"/>
    <col min="9" max="9" width="30" style="75" bestFit="1" customWidth="1"/>
    <col min="10" max="10" width="13.88671875" style="75" bestFit="1" customWidth="1"/>
    <col min="11" max="16384" width="11.44140625" style="75"/>
  </cols>
  <sheetData>
    <row r="1" spans="1:7" s="137" customFormat="1" ht="18.75" customHeight="1">
      <c r="A1" s="136" t="s">
        <v>142</v>
      </c>
      <c r="B1" s="136"/>
      <c r="C1" s="136"/>
      <c r="D1" s="136"/>
      <c r="E1" s="217"/>
      <c r="F1" s="217"/>
      <c r="G1" s="217"/>
    </row>
    <row r="2" spans="1:7" s="137" customFormat="1" ht="15.9" customHeight="1">
      <c r="A2" s="136" t="s">
        <v>262</v>
      </c>
      <c r="B2" s="136"/>
      <c r="C2" s="136"/>
      <c r="D2" s="136"/>
      <c r="E2" s="217"/>
      <c r="F2" s="217"/>
      <c r="G2" s="217"/>
    </row>
    <row r="3" spans="1:7" s="137" customFormat="1" ht="15.9" customHeight="1">
      <c r="A3" s="138" t="s">
        <v>263</v>
      </c>
      <c r="B3" s="139"/>
      <c r="C3" s="139"/>
      <c r="D3" s="140"/>
      <c r="E3" s="218"/>
      <c r="F3" s="218"/>
      <c r="G3" s="218"/>
    </row>
    <row r="4" spans="1:7" s="137" customFormat="1" ht="15.9" customHeight="1">
      <c r="A4" s="140" t="s">
        <v>145</v>
      </c>
      <c r="B4" s="140"/>
      <c r="C4" s="140"/>
      <c r="D4" s="140"/>
      <c r="E4" s="218"/>
      <c r="F4" s="218"/>
      <c r="G4" s="218"/>
    </row>
    <row r="5" spans="1:7" s="13" customFormat="1" ht="15.9" customHeight="1">
      <c r="A5" s="136" t="s">
        <v>237</v>
      </c>
      <c r="B5" s="140"/>
      <c r="C5" s="140"/>
      <c r="D5" s="140"/>
      <c r="E5" s="218"/>
      <c r="F5" s="218"/>
      <c r="G5" s="218"/>
    </row>
    <row r="6" spans="1:7" s="13" customFormat="1" ht="6" customHeight="1">
      <c r="A6" s="16"/>
      <c r="E6" s="161"/>
      <c r="F6" s="161"/>
      <c r="G6" s="219"/>
    </row>
    <row r="7" spans="1:7" s="13" customFormat="1" ht="21.75" customHeight="1">
      <c r="A7" s="142" t="s">
        <v>178</v>
      </c>
      <c r="B7" s="716" t="str">
        <f>VLOOKUP('Hoja de trabajo'!$A$2,Hoja1!$B$1:$C$36,2,FALSE)</f>
        <v>U. de Guanajuato</v>
      </c>
      <c r="C7" s="717"/>
      <c r="D7" s="717"/>
      <c r="E7" s="717"/>
      <c r="F7" s="717"/>
      <c r="G7" s="718"/>
    </row>
    <row r="8" spans="1:7" s="13" customFormat="1" ht="6" customHeight="1">
      <c r="A8" s="16"/>
      <c r="E8" s="161"/>
      <c r="F8" s="161"/>
      <c r="G8" s="219"/>
    </row>
    <row r="9" spans="1:7" s="13" customFormat="1" ht="18" customHeight="1">
      <c r="A9" s="726" t="s">
        <v>264</v>
      </c>
      <c r="B9" s="726"/>
      <c r="C9" s="726"/>
      <c r="D9" s="726"/>
      <c r="E9" s="161"/>
      <c r="F9" s="161"/>
      <c r="G9" s="219"/>
    </row>
    <row r="10" spans="1:7" s="13" customFormat="1" ht="18" customHeight="1">
      <c r="A10" s="726"/>
      <c r="B10" s="726"/>
      <c r="C10" s="726"/>
      <c r="D10" s="726"/>
      <c r="E10" s="161"/>
      <c r="F10" s="161"/>
      <c r="G10" s="219"/>
    </row>
    <row r="11" spans="1:7" s="13" customFormat="1" ht="18" customHeight="1">
      <c r="A11" s="724" t="s">
        <v>265</v>
      </c>
      <c r="B11" s="723" t="s">
        <v>266</v>
      </c>
      <c r="C11" s="723"/>
      <c r="D11" s="723"/>
      <c r="E11" s="161"/>
      <c r="F11" s="161"/>
      <c r="G11" s="219"/>
    </row>
    <row r="12" spans="1:7" s="13" customFormat="1" ht="18" customHeight="1">
      <c r="A12" s="724"/>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213"/>
      <c r="C14" s="213"/>
      <c r="D14" s="214">
        <f t="shared" ref="D14:D24" si="0">B14+C14</f>
        <v>0</v>
      </c>
      <c r="E14" s="161"/>
      <c r="F14" s="161"/>
      <c r="G14" s="219"/>
    </row>
    <row r="15" spans="1:7" s="13" customFormat="1" ht="18" customHeight="1">
      <c r="A15" s="148" t="s">
        <v>271</v>
      </c>
      <c r="B15" s="213"/>
      <c r="C15" s="213"/>
      <c r="D15" s="214">
        <f t="shared" si="0"/>
        <v>0</v>
      </c>
      <c r="E15" s="161"/>
      <c r="F15" s="161"/>
      <c r="G15" s="219"/>
    </row>
    <row r="16" spans="1:7" s="13" customFormat="1" ht="18" customHeight="1">
      <c r="A16" s="148" t="s">
        <v>272</v>
      </c>
      <c r="B16" s="213"/>
      <c r="C16" s="213"/>
      <c r="D16" s="214">
        <f t="shared" si="0"/>
        <v>0</v>
      </c>
      <c r="E16" s="161"/>
      <c r="F16" s="161"/>
      <c r="G16" s="219"/>
    </row>
    <row r="17" spans="1:7" s="13" customFormat="1" ht="18" customHeight="1">
      <c r="A17" s="148" t="s">
        <v>273</v>
      </c>
      <c r="B17" s="213"/>
      <c r="C17" s="213"/>
      <c r="D17" s="214">
        <f t="shared" si="0"/>
        <v>0</v>
      </c>
      <c r="E17" s="161"/>
      <c r="F17" s="161"/>
      <c r="G17" s="219"/>
    </row>
    <row r="18" spans="1:7" s="13" customFormat="1" ht="18" customHeight="1">
      <c r="A18" s="148" t="s">
        <v>274</v>
      </c>
      <c r="B18" s="213"/>
      <c r="C18" s="213"/>
      <c r="D18" s="214">
        <f t="shared" si="0"/>
        <v>0</v>
      </c>
      <c r="E18" s="161"/>
      <c r="F18" s="161"/>
      <c r="G18" s="219"/>
    </row>
    <row r="19" spans="1:7" s="13" customFormat="1" ht="18" customHeight="1">
      <c r="A19" s="148" t="s">
        <v>275</v>
      </c>
      <c r="B19" s="213"/>
      <c r="C19" s="213"/>
      <c r="D19" s="214">
        <f t="shared" si="0"/>
        <v>0</v>
      </c>
      <c r="E19" s="161"/>
      <c r="F19" s="161"/>
      <c r="G19" s="219"/>
    </row>
    <row r="20" spans="1:7" s="13" customFormat="1" ht="18" customHeight="1">
      <c r="A20" s="148" t="s">
        <v>219</v>
      </c>
      <c r="B20" s="213"/>
      <c r="C20" s="213"/>
      <c r="D20" s="214">
        <f t="shared" si="0"/>
        <v>0</v>
      </c>
      <c r="E20" s="161"/>
      <c r="F20" s="161"/>
      <c r="G20" s="219"/>
    </row>
    <row r="21" spans="1:7" s="13" customFormat="1" ht="18" customHeight="1">
      <c r="A21" s="148" t="s">
        <v>276</v>
      </c>
      <c r="B21" s="213"/>
      <c r="C21" s="213"/>
      <c r="D21" s="214">
        <f t="shared" si="0"/>
        <v>0</v>
      </c>
      <c r="E21" s="161"/>
      <c r="F21" s="161"/>
      <c r="G21" s="219"/>
    </row>
    <row r="22" spans="1:7" s="13" customFormat="1" ht="18" customHeight="1">
      <c r="A22" s="148" t="s">
        <v>276</v>
      </c>
      <c r="B22" s="213"/>
      <c r="C22" s="213"/>
      <c r="D22" s="214">
        <f t="shared" si="0"/>
        <v>0</v>
      </c>
      <c r="E22" s="161"/>
      <c r="F22" s="161"/>
      <c r="G22" s="219"/>
    </row>
    <row r="23" spans="1:7" s="13" customFormat="1" ht="18" customHeight="1">
      <c r="A23" s="148" t="s">
        <v>276</v>
      </c>
      <c r="B23" s="213"/>
      <c r="C23" s="213"/>
      <c r="D23" s="214">
        <f t="shared" si="0"/>
        <v>0</v>
      </c>
      <c r="E23" s="161"/>
      <c r="F23" s="161"/>
      <c r="G23" s="219"/>
    </row>
    <row r="24" spans="1:7" s="13" customFormat="1" ht="18" customHeight="1">
      <c r="A24" s="148"/>
      <c r="B24" s="213"/>
      <c r="C24" s="213"/>
      <c r="D24" s="214">
        <f t="shared" si="0"/>
        <v>0</v>
      </c>
      <c r="E24" s="161"/>
      <c r="F24" s="161"/>
      <c r="G24" s="219"/>
    </row>
    <row r="25" spans="1:7" s="13" customFormat="1" ht="6" customHeight="1">
      <c r="A25" s="145"/>
      <c r="B25" s="215"/>
      <c r="C25" s="215"/>
      <c r="D25" s="216"/>
      <c r="E25" s="161"/>
      <c r="F25" s="161"/>
      <c r="G25" s="219"/>
    </row>
    <row r="26" spans="1:7" s="13" customFormat="1" ht="18" customHeight="1">
      <c r="A26" s="149" t="s">
        <v>277</v>
      </c>
      <c r="B26" s="214">
        <f>SUM(B14:B24)</f>
        <v>0</v>
      </c>
      <c r="C26" s="214">
        <f>SUM(C14:C24)</f>
        <v>0</v>
      </c>
      <c r="D26" s="214">
        <f>SUM(D14:D24)</f>
        <v>0</v>
      </c>
    </row>
    <row r="27" spans="1:7" s="13" customFormat="1" ht="6" customHeight="1">
      <c r="A27" s="16"/>
      <c r="E27" s="161"/>
      <c r="F27" s="161"/>
      <c r="G27" s="219"/>
    </row>
    <row r="28" spans="1:7" s="13" customFormat="1" ht="6" customHeight="1">
      <c r="A28" s="16"/>
      <c r="E28" s="161"/>
      <c r="F28" s="161"/>
      <c r="G28" s="219"/>
    </row>
    <row r="29" spans="1:7" s="13" customFormat="1" ht="21.75" customHeight="1">
      <c r="A29" s="16"/>
      <c r="E29" s="719" t="s">
        <v>266</v>
      </c>
      <c r="F29" s="720"/>
      <c r="G29" s="721"/>
    </row>
    <row r="30" spans="1:7" s="141" customFormat="1">
      <c r="A30" s="333" t="s">
        <v>265</v>
      </c>
      <c r="B30" s="333" t="s">
        <v>278</v>
      </c>
      <c r="C30" s="333" t="s">
        <v>279</v>
      </c>
      <c r="D30" s="334" t="s">
        <v>280</v>
      </c>
      <c r="E30" s="328" t="s">
        <v>267</v>
      </c>
      <c r="F30" s="328" t="s">
        <v>268</v>
      </c>
      <c r="G30" s="328" t="s">
        <v>269</v>
      </c>
    </row>
    <row r="31" spans="1:7" ht="6" customHeight="1">
      <c r="A31" s="150"/>
      <c r="B31" s="150"/>
      <c r="C31" s="150"/>
      <c r="D31" s="151"/>
      <c r="E31" s="220"/>
      <c r="F31" s="220"/>
      <c r="G31" s="221"/>
    </row>
    <row r="32" spans="1:7">
      <c r="A32" s="152"/>
      <c r="B32" s="153"/>
      <c r="C32" s="153"/>
      <c r="D32" s="154"/>
      <c r="E32" s="213"/>
      <c r="F32" s="213"/>
      <c r="G32" s="214">
        <f t="shared" ref="G32:G83" si="1">E32+F32</f>
        <v>0</v>
      </c>
    </row>
    <row r="33" spans="1:7">
      <c r="A33" s="153"/>
      <c r="B33" s="153"/>
      <c r="C33" s="153"/>
      <c r="D33" s="154"/>
      <c r="E33" s="213"/>
      <c r="F33" s="213"/>
      <c r="G33" s="214">
        <f t="shared" si="1"/>
        <v>0</v>
      </c>
    </row>
    <row r="34" spans="1:7">
      <c r="A34" s="153"/>
      <c r="B34" s="153"/>
      <c r="C34" s="153"/>
      <c r="D34" s="154"/>
      <c r="E34" s="213"/>
      <c r="F34" s="213"/>
      <c r="G34" s="214">
        <f t="shared" si="1"/>
        <v>0</v>
      </c>
    </row>
    <row r="35" spans="1:7">
      <c r="A35" s="153"/>
      <c r="B35" s="153"/>
      <c r="C35" s="153"/>
      <c r="D35" s="154"/>
      <c r="E35" s="213"/>
      <c r="F35" s="213"/>
      <c r="G35" s="214">
        <f t="shared" si="1"/>
        <v>0</v>
      </c>
    </row>
    <row r="36" spans="1:7">
      <c r="A36" s="153"/>
      <c r="B36" s="153"/>
      <c r="C36" s="153"/>
      <c r="D36" s="154"/>
      <c r="E36" s="213"/>
      <c r="F36" s="213"/>
      <c r="G36" s="214">
        <f t="shared" si="1"/>
        <v>0</v>
      </c>
    </row>
    <row r="37" spans="1:7">
      <c r="A37" s="153"/>
      <c r="B37" s="153"/>
      <c r="C37" s="153"/>
      <c r="D37" s="154"/>
      <c r="E37" s="213"/>
      <c r="F37" s="213"/>
      <c r="G37" s="214">
        <f t="shared" si="1"/>
        <v>0</v>
      </c>
    </row>
    <row r="38" spans="1:7">
      <c r="A38" s="153"/>
      <c r="B38" s="153"/>
      <c r="C38" s="153"/>
      <c r="D38" s="154"/>
      <c r="E38" s="213"/>
      <c r="F38" s="213"/>
      <c r="G38" s="214">
        <f t="shared" si="1"/>
        <v>0</v>
      </c>
    </row>
    <row r="39" spans="1:7">
      <c r="A39" s="153"/>
      <c r="B39" s="153"/>
      <c r="C39" s="153"/>
      <c r="D39" s="154"/>
      <c r="E39" s="213"/>
      <c r="F39" s="213"/>
      <c r="G39" s="214">
        <f t="shared" si="1"/>
        <v>0</v>
      </c>
    </row>
    <row r="40" spans="1:7">
      <c r="A40" s="153"/>
      <c r="B40" s="153"/>
      <c r="C40" s="153"/>
      <c r="D40" s="154"/>
      <c r="E40" s="213"/>
      <c r="F40" s="213"/>
      <c r="G40" s="214">
        <f t="shared" si="1"/>
        <v>0</v>
      </c>
    </row>
    <row r="41" spans="1:7">
      <c r="A41" s="153"/>
      <c r="B41" s="153"/>
      <c r="C41" s="153"/>
      <c r="D41" s="154"/>
      <c r="E41" s="213"/>
      <c r="F41" s="213"/>
      <c r="G41" s="214">
        <f t="shared" si="1"/>
        <v>0</v>
      </c>
    </row>
    <row r="42" spans="1:7">
      <c r="A42" s="153"/>
      <c r="B42" s="153"/>
      <c r="C42" s="153"/>
      <c r="D42" s="154"/>
      <c r="E42" s="213"/>
      <c r="F42" s="213"/>
      <c r="G42" s="214">
        <f t="shared" si="1"/>
        <v>0</v>
      </c>
    </row>
    <row r="43" spans="1:7">
      <c r="A43" s="153"/>
      <c r="B43" s="153"/>
      <c r="C43" s="153"/>
      <c r="D43" s="154"/>
      <c r="E43" s="213"/>
      <c r="F43" s="213"/>
      <c r="G43" s="214">
        <f t="shared" si="1"/>
        <v>0</v>
      </c>
    </row>
    <row r="44" spans="1:7">
      <c r="A44" s="153"/>
      <c r="B44" s="153"/>
      <c r="C44" s="153"/>
      <c r="D44" s="154"/>
      <c r="E44" s="213"/>
      <c r="F44" s="213"/>
      <c r="G44" s="214">
        <f t="shared" si="1"/>
        <v>0</v>
      </c>
    </row>
    <row r="45" spans="1:7">
      <c r="A45" s="153"/>
      <c r="B45" s="153"/>
      <c r="C45" s="153"/>
      <c r="D45" s="154"/>
      <c r="E45" s="213"/>
      <c r="F45" s="213"/>
      <c r="G45" s="214">
        <f t="shared" si="1"/>
        <v>0</v>
      </c>
    </row>
    <row r="46" spans="1:7">
      <c r="A46" s="153"/>
      <c r="B46" s="153"/>
      <c r="C46" s="153"/>
      <c r="D46" s="154"/>
      <c r="E46" s="213"/>
      <c r="F46" s="213"/>
      <c r="G46" s="214">
        <f t="shared" si="1"/>
        <v>0</v>
      </c>
    </row>
    <row r="47" spans="1:7">
      <c r="A47" s="153"/>
      <c r="B47" s="153"/>
      <c r="C47" s="153"/>
      <c r="D47" s="154"/>
      <c r="E47" s="213"/>
      <c r="F47" s="213"/>
      <c r="G47" s="214">
        <f t="shared" si="1"/>
        <v>0</v>
      </c>
    </row>
    <row r="48" spans="1:7">
      <c r="A48" s="153"/>
      <c r="B48" s="153"/>
      <c r="C48" s="153"/>
      <c r="D48" s="154"/>
      <c r="E48" s="213"/>
      <c r="F48" s="213"/>
      <c r="G48" s="214">
        <f t="shared" si="1"/>
        <v>0</v>
      </c>
    </row>
    <row r="49" spans="1:7">
      <c r="A49" s="153"/>
      <c r="B49" s="153"/>
      <c r="C49" s="153"/>
      <c r="D49" s="154"/>
      <c r="E49" s="213"/>
      <c r="F49" s="213"/>
      <c r="G49" s="214">
        <f t="shared" si="1"/>
        <v>0</v>
      </c>
    </row>
    <row r="50" spans="1:7">
      <c r="A50" s="153"/>
      <c r="B50" s="153"/>
      <c r="C50" s="153"/>
      <c r="D50" s="154"/>
      <c r="E50" s="213"/>
      <c r="F50" s="213"/>
      <c r="G50" s="214">
        <f t="shared" si="1"/>
        <v>0</v>
      </c>
    </row>
    <row r="51" spans="1:7">
      <c r="A51" s="153"/>
      <c r="B51" s="153"/>
      <c r="C51" s="153"/>
      <c r="D51" s="154"/>
      <c r="E51" s="213"/>
      <c r="F51" s="213"/>
      <c r="G51" s="214">
        <f t="shared" si="1"/>
        <v>0</v>
      </c>
    </row>
    <row r="52" spans="1:7">
      <c r="A52" s="153"/>
      <c r="B52" s="153"/>
      <c r="C52" s="153"/>
      <c r="D52" s="154"/>
      <c r="E52" s="213"/>
      <c r="F52" s="213"/>
      <c r="G52" s="214">
        <f t="shared" si="1"/>
        <v>0</v>
      </c>
    </row>
    <row r="53" spans="1:7">
      <c r="A53" s="153"/>
      <c r="B53" s="153"/>
      <c r="C53" s="153"/>
      <c r="D53" s="154"/>
      <c r="E53" s="213"/>
      <c r="F53" s="213"/>
      <c r="G53" s="214">
        <f t="shared" si="1"/>
        <v>0</v>
      </c>
    </row>
    <row r="54" spans="1:7">
      <c r="A54" s="153"/>
      <c r="B54" s="153"/>
      <c r="C54" s="153"/>
      <c r="D54" s="154"/>
      <c r="E54" s="213"/>
      <c r="F54" s="213"/>
      <c r="G54" s="214">
        <f t="shared" si="1"/>
        <v>0</v>
      </c>
    </row>
    <row r="55" spans="1:7">
      <c r="A55" s="153"/>
      <c r="B55" s="153"/>
      <c r="C55" s="153"/>
      <c r="D55" s="154"/>
      <c r="E55" s="213"/>
      <c r="F55" s="213"/>
      <c r="G55" s="214">
        <f t="shared" si="1"/>
        <v>0</v>
      </c>
    </row>
    <row r="56" spans="1:7">
      <c r="A56" s="153"/>
      <c r="B56" s="153"/>
      <c r="C56" s="153"/>
      <c r="D56" s="154"/>
      <c r="E56" s="213"/>
      <c r="F56" s="213"/>
      <c r="G56" s="214">
        <f t="shared" si="1"/>
        <v>0</v>
      </c>
    </row>
    <row r="57" spans="1:7">
      <c r="A57" s="153"/>
      <c r="B57" s="153"/>
      <c r="C57" s="153"/>
      <c r="D57" s="154"/>
      <c r="E57" s="213"/>
      <c r="F57" s="213"/>
      <c r="G57" s="214">
        <f t="shared" si="1"/>
        <v>0</v>
      </c>
    </row>
    <row r="58" spans="1:7">
      <c r="A58" s="153"/>
      <c r="B58" s="153"/>
      <c r="C58" s="153"/>
      <c r="D58" s="154"/>
      <c r="E58" s="213"/>
      <c r="F58" s="213"/>
      <c r="G58" s="214">
        <f t="shared" si="1"/>
        <v>0</v>
      </c>
    </row>
    <row r="59" spans="1:7">
      <c r="A59" s="153"/>
      <c r="B59" s="153"/>
      <c r="C59" s="153"/>
      <c r="D59" s="154"/>
      <c r="E59" s="213"/>
      <c r="F59" s="213"/>
      <c r="G59" s="214">
        <f t="shared" si="1"/>
        <v>0</v>
      </c>
    </row>
    <row r="60" spans="1:7">
      <c r="A60" s="153"/>
      <c r="B60" s="153"/>
      <c r="C60" s="153"/>
      <c r="D60" s="154"/>
      <c r="E60" s="213"/>
      <c r="F60" s="213"/>
      <c r="G60" s="214">
        <f t="shared" si="1"/>
        <v>0</v>
      </c>
    </row>
    <row r="61" spans="1:7">
      <c r="A61" s="153"/>
      <c r="B61" s="153"/>
      <c r="C61" s="153"/>
      <c r="D61" s="154"/>
      <c r="E61" s="213"/>
      <c r="F61" s="213"/>
      <c r="G61" s="214">
        <f t="shared" si="1"/>
        <v>0</v>
      </c>
    </row>
    <row r="62" spans="1:7">
      <c r="A62" s="153"/>
      <c r="B62" s="153"/>
      <c r="C62" s="153"/>
      <c r="D62" s="154"/>
      <c r="E62" s="213"/>
      <c r="F62" s="213"/>
      <c r="G62" s="214">
        <f t="shared" si="1"/>
        <v>0</v>
      </c>
    </row>
    <row r="63" spans="1:7">
      <c r="A63" s="153"/>
      <c r="B63" s="153"/>
      <c r="C63" s="153"/>
      <c r="D63" s="154"/>
      <c r="E63" s="213"/>
      <c r="F63" s="213"/>
      <c r="G63" s="214">
        <f t="shared" si="1"/>
        <v>0</v>
      </c>
    </row>
    <row r="64" spans="1:7">
      <c r="A64" s="153"/>
      <c r="B64" s="153"/>
      <c r="C64" s="153"/>
      <c r="D64" s="154"/>
      <c r="E64" s="213"/>
      <c r="F64" s="213"/>
      <c r="G64" s="214">
        <f t="shared" si="1"/>
        <v>0</v>
      </c>
    </row>
    <row r="65" spans="1:7">
      <c r="A65" s="153"/>
      <c r="B65" s="153"/>
      <c r="C65" s="153"/>
      <c r="D65" s="154"/>
      <c r="E65" s="213"/>
      <c r="F65" s="213"/>
      <c r="G65" s="214">
        <f t="shared" si="1"/>
        <v>0</v>
      </c>
    </row>
    <row r="66" spans="1:7">
      <c r="A66" s="153"/>
      <c r="B66" s="153"/>
      <c r="C66" s="153"/>
      <c r="D66" s="154"/>
      <c r="E66" s="213"/>
      <c r="F66" s="213"/>
      <c r="G66" s="214">
        <f t="shared" si="1"/>
        <v>0</v>
      </c>
    </row>
    <row r="67" spans="1:7">
      <c r="A67" s="153"/>
      <c r="B67" s="153"/>
      <c r="C67" s="153"/>
      <c r="D67" s="154"/>
      <c r="E67" s="213"/>
      <c r="F67" s="213"/>
      <c r="G67" s="214">
        <f t="shared" si="1"/>
        <v>0</v>
      </c>
    </row>
    <row r="68" spans="1:7">
      <c r="A68" s="153"/>
      <c r="B68" s="153"/>
      <c r="C68" s="153"/>
      <c r="D68" s="154"/>
      <c r="E68" s="213"/>
      <c r="F68" s="213"/>
      <c r="G68" s="214">
        <f t="shared" si="1"/>
        <v>0</v>
      </c>
    </row>
    <row r="69" spans="1:7">
      <c r="A69" s="153"/>
      <c r="B69" s="153"/>
      <c r="C69" s="153"/>
      <c r="D69" s="154"/>
      <c r="E69" s="213"/>
      <c r="F69" s="213"/>
      <c r="G69" s="214">
        <f t="shared" si="1"/>
        <v>0</v>
      </c>
    </row>
    <row r="70" spans="1:7">
      <c r="A70" s="153"/>
      <c r="B70" s="153"/>
      <c r="C70" s="153"/>
      <c r="D70" s="154"/>
      <c r="E70" s="213"/>
      <c r="F70" s="213"/>
      <c r="G70" s="214">
        <f t="shared" si="1"/>
        <v>0</v>
      </c>
    </row>
    <row r="71" spans="1:7">
      <c r="A71" s="153"/>
      <c r="B71" s="153"/>
      <c r="C71" s="153"/>
      <c r="D71" s="154"/>
      <c r="E71" s="213"/>
      <c r="F71" s="213"/>
      <c r="G71" s="214">
        <f t="shared" si="1"/>
        <v>0</v>
      </c>
    </row>
    <row r="72" spans="1:7">
      <c r="A72" s="153"/>
      <c r="B72" s="153"/>
      <c r="C72" s="153"/>
      <c r="D72" s="154"/>
      <c r="E72" s="213"/>
      <c r="F72" s="213"/>
      <c r="G72" s="214">
        <f t="shared" si="1"/>
        <v>0</v>
      </c>
    </row>
    <row r="73" spans="1:7">
      <c r="A73" s="153"/>
      <c r="B73" s="153"/>
      <c r="C73" s="153"/>
      <c r="D73" s="154"/>
      <c r="E73" s="213"/>
      <c r="F73" s="213"/>
      <c r="G73" s="214">
        <f t="shared" si="1"/>
        <v>0</v>
      </c>
    </row>
    <row r="74" spans="1:7">
      <c r="A74" s="153"/>
      <c r="B74" s="153"/>
      <c r="C74" s="153"/>
      <c r="D74" s="154"/>
      <c r="E74" s="213"/>
      <c r="F74" s="213"/>
      <c r="G74" s="214">
        <f t="shared" si="1"/>
        <v>0</v>
      </c>
    </row>
    <row r="75" spans="1:7">
      <c r="A75" s="153"/>
      <c r="B75" s="153"/>
      <c r="C75" s="153"/>
      <c r="D75" s="154"/>
      <c r="E75" s="213"/>
      <c r="F75" s="213"/>
      <c r="G75" s="214">
        <f t="shared" si="1"/>
        <v>0</v>
      </c>
    </row>
    <row r="76" spans="1:7">
      <c r="A76" s="153"/>
      <c r="B76" s="153"/>
      <c r="C76" s="153"/>
      <c r="D76" s="154"/>
      <c r="E76" s="213"/>
      <c r="F76" s="213"/>
      <c r="G76" s="214">
        <f t="shared" si="1"/>
        <v>0</v>
      </c>
    </row>
    <row r="77" spans="1:7">
      <c r="A77" s="153"/>
      <c r="B77" s="153"/>
      <c r="C77" s="153"/>
      <c r="D77" s="154"/>
      <c r="E77" s="213"/>
      <c r="F77" s="213"/>
      <c r="G77" s="214">
        <f t="shared" si="1"/>
        <v>0</v>
      </c>
    </row>
    <row r="78" spans="1:7">
      <c r="A78" s="153"/>
      <c r="B78" s="153"/>
      <c r="C78" s="153"/>
      <c r="D78" s="154"/>
      <c r="E78" s="213"/>
      <c r="F78" s="213"/>
      <c r="G78" s="214">
        <f t="shared" si="1"/>
        <v>0</v>
      </c>
    </row>
    <row r="79" spans="1:7">
      <c r="A79" s="153"/>
      <c r="B79" s="153"/>
      <c r="C79" s="153"/>
      <c r="D79" s="154"/>
      <c r="E79" s="213"/>
      <c r="F79" s="213"/>
      <c r="G79" s="214">
        <f t="shared" si="1"/>
        <v>0</v>
      </c>
    </row>
    <row r="80" spans="1:7">
      <c r="A80" s="153"/>
      <c r="B80" s="153"/>
      <c r="C80" s="153"/>
      <c r="D80" s="154"/>
      <c r="E80" s="213"/>
      <c r="F80" s="213"/>
      <c r="G80" s="214">
        <f t="shared" si="1"/>
        <v>0</v>
      </c>
    </row>
    <row r="81" spans="1:7">
      <c r="A81" s="153"/>
      <c r="B81" s="153"/>
      <c r="C81" s="153"/>
      <c r="D81" s="154"/>
      <c r="E81" s="213"/>
      <c r="F81" s="213"/>
      <c r="G81" s="214">
        <f t="shared" si="1"/>
        <v>0</v>
      </c>
    </row>
    <row r="82" spans="1:7">
      <c r="A82" s="153"/>
      <c r="B82" s="153"/>
      <c r="C82" s="153"/>
      <c r="D82" s="154"/>
      <c r="E82" s="213"/>
      <c r="F82" s="213"/>
      <c r="G82" s="214">
        <f t="shared" si="1"/>
        <v>0</v>
      </c>
    </row>
    <row r="83" spans="1:7">
      <c r="A83" s="153"/>
      <c r="B83" s="153"/>
      <c r="C83" s="153"/>
      <c r="D83" s="154"/>
      <c r="E83" s="213"/>
      <c r="F83" s="213"/>
      <c r="G83" s="214">
        <f t="shared" si="1"/>
        <v>0</v>
      </c>
    </row>
    <row r="84" spans="1:7">
      <c r="A84" s="153"/>
      <c r="B84" s="153"/>
      <c r="C84" s="153"/>
      <c r="D84" s="154"/>
      <c r="E84" s="213"/>
      <c r="F84" s="213"/>
      <c r="G84" s="214">
        <f t="shared" ref="G84:G95" si="2">E84+F84</f>
        <v>0</v>
      </c>
    </row>
    <row r="85" spans="1:7">
      <c r="A85" s="153"/>
      <c r="B85" s="153"/>
      <c r="C85" s="153"/>
      <c r="D85" s="154"/>
      <c r="E85" s="213"/>
      <c r="F85" s="213"/>
      <c r="G85" s="214">
        <f t="shared" si="2"/>
        <v>0</v>
      </c>
    </row>
    <row r="86" spans="1:7">
      <c r="A86" s="153"/>
      <c r="B86" s="153"/>
      <c r="C86" s="153"/>
      <c r="D86" s="154"/>
      <c r="E86" s="213"/>
      <c r="F86" s="213"/>
      <c r="G86" s="214">
        <f t="shared" si="2"/>
        <v>0</v>
      </c>
    </row>
    <row r="87" spans="1:7">
      <c r="A87" s="153"/>
      <c r="B87" s="153"/>
      <c r="C87" s="153"/>
      <c r="D87" s="154"/>
      <c r="E87" s="213"/>
      <c r="F87" s="213"/>
      <c r="G87" s="214">
        <f t="shared" si="2"/>
        <v>0</v>
      </c>
    </row>
    <row r="88" spans="1:7">
      <c r="A88" s="153"/>
      <c r="B88" s="153"/>
      <c r="C88" s="153"/>
      <c r="D88" s="154"/>
      <c r="E88" s="213"/>
      <c r="F88" s="213"/>
      <c r="G88" s="214">
        <f t="shared" si="2"/>
        <v>0</v>
      </c>
    </row>
    <row r="89" spans="1:7">
      <c r="A89" s="153"/>
      <c r="B89" s="153"/>
      <c r="C89" s="153"/>
      <c r="D89" s="154"/>
      <c r="E89" s="213"/>
      <c r="F89" s="213"/>
      <c r="G89" s="214">
        <f t="shared" si="2"/>
        <v>0</v>
      </c>
    </row>
    <row r="90" spans="1:7">
      <c r="A90" s="153"/>
      <c r="B90" s="153"/>
      <c r="C90" s="153"/>
      <c r="D90" s="154"/>
      <c r="E90" s="213"/>
      <c r="F90" s="213"/>
      <c r="G90" s="214">
        <f t="shared" si="2"/>
        <v>0</v>
      </c>
    </row>
    <row r="91" spans="1:7">
      <c r="A91" s="153"/>
      <c r="B91" s="153"/>
      <c r="C91" s="153"/>
      <c r="D91" s="154"/>
      <c r="E91" s="213"/>
      <c r="F91" s="213"/>
      <c r="G91" s="214">
        <f t="shared" si="2"/>
        <v>0</v>
      </c>
    </row>
    <row r="92" spans="1:7">
      <c r="A92" s="153"/>
      <c r="B92" s="153"/>
      <c r="C92" s="153"/>
      <c r="D92" s="154"/>
      <c r="E92" s="213"/>
      <c r="F92" s="213"/>
      <c r="G92" s="214">
        <f t="shared" si="2"/>
        <v>0</v>
      </c>
    </row>
    <row r="93" spans="1:7">
      <c r="A93" s="153"/>
      <c r="B93" s="153"/>
      <c r="C93" s="153"/>
      <c r="D93" s="154"/>
      <c r="E93" s="213"/>
      <c r="F93" s="213"/>
      <c r="G93" s="214">
        <f t="shared" si="2"/>
        <v>0</v>
      </c>
    </row>
    <row r="94" spans="1:7">
      <c r="A94" s="153"/>
      <c r="B94" s="153"/>
      <c r="C94" s="153"/>
      <c r="D94" s="154"/>
      <c r="E94" s="213"/>
      <c r="F94" s="213"/>
      <c r="G94" s="214">
        <f t="shared" si="2"/>
        <v>0</v>
      </c>
    </row>
    <row r="95" spans="1:7">
      <c r="A95" s="329"/>
      <c r="B95" s="329"/>
      <c r="C95" s="329"/>
      <c r="D95" s="330"/>
      <c r="E95" s="331"/>
      <c r="F95" s="331"/>
      <c r="G95" s="332">
        <f t="shared" si="2"/>
        <v>0</v>
      </c>
    </row>
    <row r="96" spans="1:7" ht="6" customHeight="1">
      <c r="D96" s="141"/>
      <c r="E96" s="222"/>
      <c r="F96" s="222"/>
      <c r="G96" s="223"/>
    </row>
    <row r="97" spans="1:7" ht="18" customHeight="1">
      <c r="D97" s="155" t="s">
        <v>277</v>
      </c>
      <c r="E97" s="224">
        <f>SUM(E32:E95)</f>
        <v>0</v>
      </c>
      <c r="F97" s="224">
        <f>SUM(F32:F95)</f>
        <v>0</v>
      </c>
      <c r="G97" s="224">
        <f>SUM(G32:G95)</f>
        <v>0</v>
      </c>
    </row>
    <row r="98" spans="1:7">
      <c r="D98" s="141"/>
      <c r="E98" s="219"/>
      <c r="F98" s="219"/>
      <c r="G98" s="161"/>
    </row>
    <row r="99" spans="1:7">
      <c r="D99" s="141"/>
      <c r="E99" s="219"/>
    </row>
    <row r="100" spans="1:7" ht="17.25" customHeight="1">
      <c r="C100" s="725" t="s">
        <v>281</v>
      </c>
      <c r="D100" s="141"/>
      <c r="E100" s="219"/>
    </row>
    <row r="101" spans="1:7" ht="17.25" customHeight="1">
      <c r="C101" s="725"/>
      <c r="D101" s="141"/>
      <c r="E101" s="219"/>
      <c r="F101" s="219"/>
      <c r="G101" s="161"/>
    </row>
    <row r="102" spans="1:7" ht="17.25" customHeight="1">
      <c r="A102" s="728" t="s">
        <v>282</v>
      </c>
      <c r="C102" s="725"/>
      <c r="D102" s="141"/>
      <c r="E102" s="219"/>
      <c r="F102" s="219"/>
      <c r="G102" s="161"/>
    </row>
    <row r="103" spans="1:7" ht="17.25" customHeight="1">
      <c r="A103" s="727"/>
      <c r="D103" s="141"/>
      <c r="E103" s="219"/>
      <c r="F103" s="219"/>
      <c r="G103" s="161"/>
    </row>
    <row r="104" spans="1:7">
      <c r="A104" s="156"/>
      <c r="C104" s="157"/>
      <c r="D104" s="141"/>
      <c r="E104" s="219"/>
      <c r="F104" s="219"/>
      <c r="G104" s="161"/>
    </row>
    <row r="105" spans="1:7">
      <c r="D105" s="141"/>
      <c r="E105" s="219"/>
      <c r="F105" s="219"/>
      <c r="G105" s="161"/>
    </row>
    <row r="106" spans="1:7" ht="12.75" customHeight="1">
      <c r="D106" s="141"/>
      <c r="E106" s="219"/>
      <c r="F106" s="219"/>
      <c r="G106" s="161"/>
    </row>
    <row r="107" spans="1:7" ht="60" customHeight="1">
      <c r="A107" s="722" t="s">
        <v>283</v>
      </c>
      <c r="B107" s="722"/>
      <c r="C107" s="722"/>
      <c r="D107" s="722"/>
      <c r="E107" s="722"/>
      <c r="F107" s="722"/>
      <c r="G107" s="722"/>
    </row>
  </sheetData>
  <mergeCells count="8">
    <mergeCell ref="C100:C102"/>
    <mergeCell ref="A102:A103"/>
    <mergeCell ref="A107:G107"/>
    <mergeCell ref="B7:G7"/>
    <mergeCell ref="E29:G29"/>
    <mergeCell ref="A9:D10"/>
    <mergeCell ref="A11:A12"/>
    <mergeCell ref="B11:D11"/>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67E25-B626-4C02-AF3E-A659C3646AC5}">
  <sheetPr codeName="Hoja22">
    <tabColor rgb="FF98989A"/>
    <pageSetUpPr fitToPage="1"/>
  </sheetPr>
  <dimension ref="A1:X61"/>
  <sheetViews>
    <sheetView showGridLines="0" topLeftCell="A40" zoomScale="80" zoomScaleNormal="80" zoomScaleSheetLayoutView="80" workbookViewId="0">
      <selection activeCell="B50" sqref="B50:D50"/>
    </sheetView>
  </sheetViews>
  <sheetFormatPr baseColWidth="10" defaultColWidth="3.5546875" defaultRowHeight="15"/>
  <cols>
    <col min="1" max="1" width="15.33203125" style="13" customWidth="1"/>
    <col min="2" max="2" width="34" style="13" customWidth="1"/>
    <col min="3" max="5" width="15.6640625" style="13" customWidth="1"/>
    <col min="6" max="6" width="17.6640625" style="13" customWidth="1"/>
    <col min="7" max="9" width="15.6640625" style="13" customWidth="1"/>
    <col min="10" max="10" width="17.6640625" style="13" customWidth="1"/>
    <col min="11" max="13" width="15.6640625" style="13" customWidth="1"/>
    <col min="14" max="14" width="17.6640625" style="13" customWidth="1"/>
    <col min="15" max="17" width="15.6640625" style="13" customWidth="1"/>
    <col min="18" max="18" width="17.6640625" style="13" customWidth="1"/>
    <col min="19" max="16384" width="3.5546875" style="13"/>
  </cols>
  <sheetData>
    <row r="1" spans="1:18" ht="24" customHeight="1">
      <c r="A1" s="586" t="str">
        <f>CONCATENATE("HOJA DE TRABAJO DE",VLOOKUP(A2,Hoja1!$B$1:$E$36,4,FALSE))</f>
        <v>HOJA DE TRABAJO DE LA</v>
      </c>
      <c r="B1" s="586"/>
      <c r="C1" s="586"/>
      <c r="D1" s="586"/>
      <c r="E1" s="586"/>
      <c r="F1" s="586"/>
      <c r="G1" s="586"/>
      <c r="H1" s="586"/>
      <c r="I1" s="586"/>
      <c r="J1" s="586"/>
      <c r="K1" s="586"/>
      <c r="L1" s="586"/>
      <c r="M1" s="586"/>
      <c r="N1" s="586"/>
      <c r="O1" s="586"/>
      <c r="P1" s="586"/>
      <c r="Q1" s="586"/>
      <c r="R1" s="586"/>
    </row>
    <row r="2" spans="1:18" ht="27" customHeight="1">
      <c r="A2" s="607" t="s">
        <v>94</v>
      </c>
      <c r="B2" s="608"/>
      <c r="C2" s="608"/>
      <c r="D2" s="608"/>
      <c r="E2" s="608"/>
      <c r="F2" s="608"/>
      <c r="G2" s="608"/>
      <c r="H2" s="608"/>
      <c r="I2" s="608"/>
      <c r="J2" s="608"/>
      <c r="K2" s="608"/>
      <c r="L2" s="608"/>
      <c r="M2" s="608"/>
      <c r="N2" s="608"/>
      <c r="O2" s="608"/>
      <c r="P2" s="608"/>
      <c r="Q2" s="608"/>
      <c r="R2" s="608"/>
    </row>
    <row r="3" spans="1:18" ht="15" customHeight="1"/>
    <row r="4" spans="1:18" ht="27" customHeight="1">
      <c r="D4" s="591" t="s">
        <v>25</v>
      </c>
      <c r="E4" s="592"/>
      <c r="F4" s="592"/>
      <c r="G4" s="592"/>
      <c r="H4" s="592"/>
      <c r="I4" s="592"/>
      <c r="J4" s="592"/>
      <c r="K4" s="592"/>
      <c r="L4" s="592"/>
      <c r="M4" s="592"/>
      <c r="N4" s="592"/>
      <c r="O4" s="593"/>
    </row>
    <row r="5" spans="1:18" ht="15" customHeight="1" thickBot="1"/>
    <row r="6" spans="1:18" ht="58.5" customHeight="1">
      <c r="E6" s="589" t="s">
        <v>26</v>
      </c>
      <c r="F6" s="604" t="s">
        <v>27</v>
      </c>
      <c r="G6" s="605"/>
      <c r="H6" s="605"/>
      <c r="I6" s="605"/>
      <c r="J6" s="605"/>
      <c r="K6" s="605"/>
      <c r="L6" s="606"/>
      <c r="M6" s="587" t="s">
        <v>26</v>
      </c>
    </row>
    <row r="7" spans="1:18" ht="66" customHeight="1" thickBot="1">
      <c r="E7" s="590"/>
      <c r="F7" s="305" t="str">
        <f>C49</f>
        <v>SUBSIDIOS PARA ORGANISMOS DESCENTRALIZADOS ESTATALES       U006</v>
      </c>
      <c r="G7" s="305" t="str">
        <f>B31</f>
        <v>EXTRAORDINARIO       U006</v>
      </c>
      <c r="H7" s="305" t="str">
        <f>B33</f>
        <v>RENDIMIENTOS FINANCIEROS      U006</v>
      </c>
      <c r="I7" s="305" t="str">
        <f>B35</f>
        <v>PROGRAMA PARA EL DESARROLLO PROFESIONAL DOCENTE (PRODEP)                   S247</v>
      </c>
      <c r="J7" s="305" t="str">
        <f>B37</f>
        <v>AAA</v>
      </c>
      <c r="K7" s="305" t="str">
        <f>B39</f>
        <v>BBB</v>
      </c>
      <c r="L7" s="305" t="str">
        <f>B41</f>
        <v>CCC</v>
      </c>
      <c r="M7" s="588"/>
    </row>
    <row r="8" spans="1:18" ht="18" customHeight="1">
      <c r="E8" s="237" t="s">
        <v>28</v>
      </c>
      <c r="F8" s="238">
        <f>$C$30</f>
        <v>0</v>
      </c>
      <c r="G8" s="238">
        <f>$C$32</f>
        <v>0</v>
      </c>
      <c r="H8" s="238">
        <f>$C$34</f>
        <v>0</v>
      </c>
      <c r="I8" s="238">
        <f>$C$36</f>
        <v>0</v>
      </c>
      <c r="J8" s="238">
        <f>$C$38</f>
        <v>0</v>
      </c>
      <c r="K8" s="238">
        <f>$C$40</f>
        <v>0</v>
      </c>
      <c r="L8" s="238">
        <f>$C$42</f>
        <v>0</v>
      </c>
      <c r="M8" s="241" t="s">
        <v>28</v>
      </c>
    </row>
    <row r="9" spans="1:18" ht="18" customHeight="1">
      <c r="E9" s="233" t="s">
        <v>29</v>
      </c>
      <c r="F9" s="236">
        <f>$D$30</f>
        <v>0</v>
      </c>
      <c r="G9" s="236">
        <f>$D$32</f>
        <v>0</v>
      </c>
      <c r="H9" s="236">
        <f>$D$34</f>
        <v>0</v>
      </c>
      <c r="I9" s="236">
        <f>$D$36</f>
        <v>0</v>
      </c>
      <c r="J9" s="236">
        <f>$D$38</f>
        <v>0</v>
      </c>
      <c r="K9" s="236">
        <f>$D$40</f>
        <v>0</v>
      </c>
      <c r="L9" s="236">
        <f>$D$42</f>
        <v>0</v>
      </c>
      <c r="M9" s="242" t="s">
        <v>29</v>
      </c>
    </row>
    <row r="10" spans="1:18" ht="18" customHeight="1">
      <c r="E10" s="233" t="s">
        <v>30</v>
      </c>
      <c r="F10" s="236">
        <f>$E$30</f>
        <v>787760</v>
      </c>
      <c r="G10" s="236">
        <f>$E$32</f>
        <v>0</v>
      </c>
      <c r="H10" s="236">
        <f>$E$34</f>
        <v>0</v>
      </c>
      <c r="I10" s="236">
        <f>$E$36</f>
        <v>0</v>
      </c>
      <c r="J10" s="236">
        <f>$E$38</f>
        <v>0</v>
      </c>
      <c r="K10" s="236">
        <f>$E$40</f>
        <v>0</v>
      </c>
      <c r="L10" s="236">
        <f>$E$42</f>
        <v>0</v>
      </c>
      <c r="M10" s="242" t="s">
        <v>30</v>
      </c>
    </row>
    <row r="11" spans="1:18" ht="18" customHeight="1">
      <c r="E11" s="233" t="s">
        <v>31</v>
      </c>
      <c r="F11" s="236">
        <f>$G$30</f>
        <v>0</v>
      </c>
      <c r="G11" s="236">
        <f>$G$32</f>
        <v>0</v>
      </c>
      <c r="H11" s="236">
        <f>$G$34</f>
        <v>0</v>
      </c>
      <c r="I11" s="236">
        <f>$G$36</f>
        <v>0</v>
      </c>
      <c r="J11" s="236">
        <f>$G$38</f>
        <v>0</v>
      </c>
      <c r="K11" s="236">
        <f>$G$40</f>
        <v>0</v>
      </c>
      <c r="L11" s="236">
        <f>$G$42</f>
        <v>0</v>
      </c>
      <c r="M11" s="242" t="s">
        <v>31</v>
      </c>
    </row>
    <row r="12" spans="1:18" ht="18" customHeight="1">
      <c r="E12" s="233" t="s">
        <v>32</v>
      </c>
      <c r="F12" s="236">
        <f>$H$30</f>
        <v>0</v>
      </c>
      <c r="G12" s="236">
        <f>$H$32</f>
        <v>0</v>
      </c>
      <c r="H12" s="236">
        <f>$H$34</f>
        <v>0</v>
      </c>
      <c r="I12" s="236">
        <f>$H$36</f>
        <v>0</v>
      </c>
      <c r="J12" s="236">
        <f>$H$38</f>
        <v>0</v>
      </c>
      <c r="K12" s="236">
        <f>$H$40</f>
        <v>0</v>
      </c>
      <c r="L12" s="236">
        <f>$H$42</f>
        <v>0</v>
      </c>
      <c r="M12" s="242" t="s">
        <v>32</v>
      </c>
    </row>
    <row r="13" spans="1:18" ht="18" customHeight="1">
      <c r="E13" s="233" t="s">
        <v>33</v>
      </c>
      <c r="F13" s="236">
        <f>$I$30</f>
        <v>0</v>
      </c>
      <c r="G13" s="236">
        <f>$I$32</f>
        <v>0</v>
      </c>
      <c r="H13" s="236">
        <f>$I$34</f>
        <v>0</v>
      </c>
      <c r="I13" s="236">
        <f>$I$36</f>
        <v>0</v>
      </c>
      <c r="J13" s="236">
        <f>$I$38</f>
        <v>0</v>
      </c>
      <c r="K13" s="236">
        <f>$I$40</f>
        <v>0</v>
      </c>
      <c r="L13" s="236">
        <f>$I$42</f>
        <v>0</v>
      </c>
      <c r="M13" s="242" t="s">
        <v>33</v>
      </c>
    </row>
    <row r="14" spans="1:18" ht="18" customHeight="1">
      <c r="E14" s="233" t="s">
        <v>34</v>
      </c>
      <c r="F14" s="236">
        <f>$K$30</f>
        <v>0</v>
      </c>
      <c r="G14" s="236">
        <f>$K$32</f>
        <v>0</v>
      </c>
      <c r="H14" s="236">
        <f>$K$34</f>
        <v>0</v>
      </c>
      <c r="I14" s="236">
        <f>$K$36</f>
        <v>0</v>
      </c>
      <c r="J14" s="236">
        <f>$K$38</f>
        <v>0</v>
      </c>
      <c r="K14" s="236">
        <f>$K$40</f>
        <v>0</v>
      </c>
      <c r="L14" s="236">
        <f>$K$42</f>
        <v>0</v>
      </c>
      <c r="M14" s="242" t="s">
        <v>34</v>
      </c>
    </row>
    <row r="15" spans="1:18" ht="18" customHeight="1">
      <c r="E15" s="233" t="s">
        <v>35</v>
      </c>
      <c r="F15" s="236">
        <f>$L$30</f>
        <v>0</v>
      </c>
      <c r="G15" s="236">
        <f>$L$32</f>
        <v>0</v>
      </c>
      <c r="H15" s="236">
        <f>$L$34</f>
        <v>0</v>
      </c>
      <c r="I15" s="236">
        <f>$L$36</f>
        <v>0</v>
      </c>
      <c r="J15" s="236">
        <f>$L$38</f>
        <v>0</v>
      </c>
      <c r="K15" s="236">
        <f>$L$40</f>
        <v>0</v>
      </c>
      <c r="L15" s="236">
        <f>$L$42</f>
        <v>0</v>
      </c>
      <c r="M15" s="242" t="s">
        <v>35</v>
      </c>
    </row>
    <row r="16" spans="1:18" ht="18" customHeight="1">
      <c r="E16" s="233" t="s">
        <v>36</v>
      </c>
      <c r="F16" s="236">
        <f>$M$30</f>
        <v>0</v>
      </c>
      <c r="G16" s="236">
        <f>$M$32</f>
        <v>0</v>
      </c>
      <c r="H16" s="236">
        <f>$M$34</f>
        <v>0</v>
      </c>
      <c r="I16" s="236">
        <f>$M$36</f>
        <v>0</v>
      </c>
      <c r="J16" s="236">
        <f>$M$38</f>
        <v>0</v>
      </c>
      <c r="K16" s="236">
        <f>$M$40</f>
        <v>0</v>
      </c>
      <c r="L16" s="236">
        <f>$M$42</f>
        <v>0</v>
      </c>
      <c r="M16" s="242" t="s">
        <v>36</v>
      </c>
    </row>
    <row r="17" spans="1:18" ht="18" customHeight="1">
      <c r="E17" s="233" t="s">
        <v>37</v>
      </c>
      <c r="F17" s="236">
        <f>$O$30</f>
        <v>0</v>
      </c>
      <c r="G17" s="236">
        <f>$O$32</f>
        <v>0</v>
      </c>
      <c r="H17" s="236">
        <f>$O$34</f>
        <v>0</v>
      </c>
      <c r="I17" s="236">
        <f>$O$36</f>
        <v>0</v>
      </c>
      <c r="J17" s="236">
        <f>$O$38</f>
        <v>0</v>
      </c>
      <c r="K17" s="236">
        <f>$O$40</f>
        <v>0</v>
      </c>
      <c r="L17" s="236">
        <f>$O$42</f>
        <v>0</v>
      </c>
      <c r="M17" s="242" t="s">
        <v>37</v>
      </c>
    </row>
    <row r="18" spans="1:18" ht="18" customHeight="1">
      <c r="E18" s="233" t="s">
        <v>38</v>
      </c>
      <c r="F18" s="236">
        <f>$P$30</f>
        <v>0</v>
      </c>
      <c r="G18" s="236">
        <f>$P$32</f>
        <v>0</v>
      </c>
      <c r="H18" s="236">
        <f>$P$34</f>
        <v>0</v>
      </c>
      <c r="I18" s="236">
        <f>$P$36</f>
        <v>0</v>
      </c>
      <c r="J18" s="236">
        <f>$P$38</f>
        <v>0</v>
      </c>
      <c r="K18" s="236">
        <f>$P$40</f>
        <v>0</v>
      </c>
      <c r="L18" s="236">
        <f>$P$42</f>
        <v>0</v>
      </c>
      <c r="M18" s="242" t="s">
        <v>38</v>
      </c>
    </row>
    <row r="19" spans="1:18" ht="18" customHeight="1">
      <c r="E19" s="233" t="s">
        <v>39</v>
      </c>
      <c r="F19" s="236">
        <f>$Q$30</f>
        <v>0</v>
      </c>
      <c r="G19" s="236">
        <f>$Q$32</f>
        <v>0</v>
      </c>
      <c r="H19" s="236">
        <f>$Q$34</f>
        <v>0</v>
      </c>
      <c r="I19" s="236">
        <f>$Q$36</f>
        <v>0</v>
      </c>
      <c r="J19" s="236">
        <f>$Q$38</f>
        <v>0</v>
      </c>
      <c r="K19" s="236">
        <f>$Q$40</f>
        <v>0</v>
      </c>
      <c r="L19" s="236">
        <f>$Q$42</f>
        <v>0</v>
      </c>
      <c r="M19" s="242" t="s">
        <v>39</v>
      </c>
    </row>
    <row r="20" spans="1:18" ht="15.75" customHeight="1" thickBot="1">
      <c r="E20" s="14"/>
      <c r="F20" s="225"/>
      <c r="G20" s="225"/>
      <c r="H20" s="225"/>
      <c r="I20" s="225"/>
      <c r="J20" s="225"/>
      <c r="K20" s="225"/>
      <c r="L20" s="225"/>
      <c r="M20" s="243"/>
    </row>
    <row r="21" spans="1:18" ht="15" customHeight="1">
      <c r="F21" s="234">
        <f t="shared" ref="F21:L21" si="0">SUM(F8:F20)</f>
        <v>787760</v>
      </c>
      <c r="G21" s="234">
        <f t="shared" si="0"/>
        <v>0</v>
      </c>
      <c r="H21" s="234">
        <f t="shared" si="0"/>
        <v>0</v>
      </c>
      <c r="I21" s="234">
        <f t="shared" si="0"/>
        <v>0</v>
      </c>
      <c r="J21" s="234">
        <f t="shared" si="0"/>
        <v>0</v>
      </c>
      <c r="K21" s="234">
        <f t="shared" si="0"/>
        <v>0</v>
      </c>
      <c r="L21" s="234">
        <f t="shared" si="0"/>
        <v>0</v>
      </c>
    </row>
    <row r="22" spans="1:18" ht="15" customHeight="1">
      <c r="F22" s="226"/>
      <c r="G22" s="226"/>
      <c r="H22" s="226"/>
      <c r="I22" s="226"/>
      <c r="J22" s="226"/>
      <c r="K22" s="226"/>
      <c r="L22" s="226"/>
    </row>
    <row r="23" spans="1:18" ht="15.75" customHeight="1" thickBot="1">
      <c r="F23" s="15"/>
      <c r="G23" s="15"/>
      <c r="H23" s="15"/>
      <c r="I23" s="15"/>
      <c r="J23" s="15"/>
      <c r="K23" s="15"/>
      <c r="L23" s="235">
        <f>SUM(F21:L21)</f>
        <v>787760</v>
      </c>
    </row>
    <row r="24" spans="1:18" ht="15.75" customHeight="1" thickTop="1">
      <c r="A24" s="16"/>
    </row>
    <row r="25" spans="1:18" ht="15" customHeight="1">
      <c r="A25" s="232"/>
      <c r="B25" s="16"/>
      <c r="C25" s="16"/>
      <c r="D25" s="16"/>
      <c r="E25" s="16"/>
      <c r="F25" s="16"/>
      <c r="G25" s="16"/>
      <c r="H25" s="16"/>
      <c r="I25" s="16"/>
      <c r="J25" s="16"/>
      <c r="K25" s="16"/>
      <c r="L25" s="16"/>
      <c r="M25" s="16"/>
      <c r="N25" s="16"/>
      <c r="O25" s="16"/>
      <c r="P25" s="16"/>
      <c r="Q25" s="16"/>
      <c r="R25" s="16"/>
    </row>
    <row r="26" spans="1:18" ht="15" customHeight="1" thickBot="1">
      <c r="A26" s="232"/>
      <c r="B26" s="232"/>
      <c r="C26" s="232"/>
      <c r="D26" s="232"/>
      <c r="E26" s="232"/>
      <c r="F26" s="232"/>
      <c r="G26" s="232"/>
      <c r="H26" s="232"/>
      <c r="I26" s="232"/>
      <c r="J26" s="232"/>
      <c r="K26" s="232"/>
      <c r="L26" s="232"/>
      <c r="M26" s="232"/>
      <c r="N26" s="232"/>
      <c r="O26" s="232"/>
      <c r="P26" s="232"/>
      <c r="Q26" s="232"/>
      <c r="R26" s="232"/>
    </row>
    <row r="27" spans="1:18" s="141" customFormat="1" ht="21.9" customHeight="1">
      <c r="A27" s="598" t="s">
        <v>40</v>
      </c>
      <c r="B27" s="596" t="s">
        <v>41</v>
      </c>
      <c r="C27" s="600" t="s">
        <v>42</v>
      </c>
      <c r="D27" s="601"/>
      <c r="E27" s="602"/>
      <c r="F27" s="306" t="s">
        <v>43</v>
      </c>
      <c r="G27" s="600" t="s">
        <v>44</v>
      </c>
      <c r="H27" s="601"/>
      <c r="I27" s="602"/>
      <c r="J27" s="306" t="s">
        <v>43</v>
      </c>
      <c r="K27" s="600" t="s">
        <v>45</v>
      </c>
      <c r="L27" s="601"/>
      <c r="M27" s="602"/>
      <c r="N27" s="306" t="s">
        <v>43</v>
      </c>
      <c r="O27" s="600" t="s">
        <v>46</v>
      </c>
      <c r="P27" s="601"/>
      <c r="Q27" s="602"/>
      <c r="R27" s="307" t="s">
        <v>43</v>
      </c>
    </row>
    <row r="28" spans="1:18" s="141" customFormat="1" ht="24.75" customHeight="1">
      <c r="A28" s="599"/>
      <c r="B28" s="597"/>
      <c r="C28" s="229" t="s">
        <v>28</v>
      </c>
      <c r="D28" s="229" t="s">
        <v>29</v>
      </c>
      <c r="E28" s="229" t="s">
        <v>30</v>
      </c>
      <c r="F28" s="228" t="s">
        <v>47</v>
      </c>
      <c r="G28" s="229" t="s">
        <v>31</v>
      </c>
      <c r="H28" s="229" t="s">
        <v>32</v>
      </c>
      <c r="I28" s="229" t="s">
        <v>33</v>
      </c>
      <c r="J28" s="228" t="s">
        <v>47</v>
      </c>
      <c r="K28" s="229" t="s">
        <v>34</v>
      </c>
      <c r="L28" s="229" t="s">
        <v>35</v>
      </c>
      <c r="M28" s="229" t="s">
        <v>36</v>
      </c>
      <c r="N28" s="228" t="s">
        <v>47</v>
      </c>
      <c r="O28" s="229" t="s">
        <v>37</v>
      </c>
      <c r="P28" s="229" t="s">
        <v>38</v>
      </c>
      <c r="Q28" s="229" t="s">
        <v>39</v>
      </c>
      <c r="R28" s="308" t="s">
        <v>47</v>
      </c>
    </row>
    <row r="29" spans="1:18" ht="52.5" customHeight="1">
      <c r="A29" s="309" t="str">
        <f>IF(B49="","",B49)</f>
        <v>U006</v>
      </c>
      <c r="B29" s="231" t="str">
        <f>C49</f>
        <v>SUBSIDIOS PARA ORGANISMOS DESCENTRALIZADOS ESTATALES       U006</v>
      </c>
      <c r="C29" s="230">
        <f>C30</f>
        <v>0</v>
      </c>
      <c r="D29" s="230">
        <f>D30+C29</f>
        <v>0</v>
      </c>
      <c r="E29" s="230">
        <f>E30+D29</f>
        <v>787760</v>
      </c>
      <c r="F29" s="227">
        <f>E29</f>
        <v>787760</v>
      </c>
      <c r="G29" s="230">
        <f>E29+G30</f>
        <v>787760</v>
      </c>
      <c r="H29" s="230">
        <f>H30+G29</f>
        <v>787760</v>
      </c>
      <c r="I29" s="230">
        <f>I30+H29</f>
        <v>787760</v>
      </c>
      <c r="J29" s="227">
        <f>I29</f>
        <v>787760</v>
      </c>
      <c r="K29" s="230">
        <f>I29+K30</f>
        <v>787760</v>
      </c>
      <c r="L29" s="230">
        <f>L30+K29</f>
        <v>787760</v>
      </c>
      <c r="M29" s="230">
        <f>M30+L29</f>
        <v>787760</v>
      </c>
      <c r="N29" s="227">
        <f>M29</f>
        <v>787760</v>
      </c>
      <c r="O29" s="230">
        <f>M29+O30</f>
        <v>787760</v>
      </c>
      <c r="P29" s="230">
        <f>P30+O29</f>
        <v>787760</v>
      </c>
      <c r="Q29" s="230">
        <f>Q30+P29</f>
        <v>787760</v>
      </c>
      <c r="R29" s="310">
        <f>Q29</f>
        <v>787760</v>
      </c>
    </row>
    <row r="30" spans="1:18" s="262" customFormat="1" ht="21.9" customHeight="1">
      <c r="A30" s="311"/>
      <c r="B30" s="260" t="s">
        <v>48</v>
      </c>
      <c r="C30" s="261">
        <v>0</v>
      </c>
      <c r="D30" s="261">
        <v>0</v>
      </c>
      <c r="E30" s="261">
        <v>787760</v>
      </c>
      <c r="F30" s="261">
        <f>C30+D30+E30</f>
        <v>787760</v>
      </c>
      <c r="G30" s="261">
        <v>0</v>
      </c>
      <c r="H30" s="261">
        <v>0</v>
      </c>
      <c r="I30" s="261">
        <v>0</v>
      </c>
      <c r="J30" s="261">
        <f>G30+H30+I30</f>
        <v>0</v>
      </c>
      <c r="K30" s="261">
        <v>0</v>
      </c>
      <c r="L30" s="261">
        <v>0</v>
      </c>
      <c r="M30" s="261">
        <v>0</v>
      </c>
      <c r="N30" s="261">
        <f>K30+L30+M30</f>
        <v>0</v>
      </c>
      <c r="O30" s="261">
        <v>0</v>
      </c>
      <c r="P30" s="261">
        <v>0</v>
      </c>
      <c r="Q30" s="261">
        <v>0</v>
      </c>
      <c r="R30" s="312">
        <f>O30+P30+Q30</f>
        <v>0</v>
      </c>
    </row>
    <row r="31" spans="1:18" ht="52.5" customHeight="1">
      <c r="A31" s="309" t="str">
        <f>IF(B50="","",B50)</f>
        <v>U006</v>
      </c>
      <c r="B31" s="231" t="str">
        <f>C50</f>
        <v>EXTRAORDINARIO       U006</v>
      </c>
      <c r="C31" s="230">
        <f>C32</f>
        <v>0</v>
      </c>
      <c r="D31" s="230">
        <f>D32+C31</f>
        <v>0</v>
      </c>
      <c r="E31" s="230">
        <f>E32+D31</f>
        <v>0</v>
      </c>
      <c r="F31" s="227">
        <f>E31</f>
        <v>0</v>
      </c>
      <c r="G31" s="230">
        <f>E31+G32</f>
        <v>0</v>
      </c>
      <c r="H31" s="230">
        <f>H32+G31</f>
        <v>0</v>
      </c>
      <c r="I31" s="230">
        <f>I32+H31</f>
        <v>0</v>
      </c>
      <c r="J31" s="227">
        <f>I31</f>
        <v>0</v>
      </c>
      <c r="K31" s="230">
        <f>I31+K32</f>
        <v>0</v>
      </c>
      <c r="L31" s="230">
        <f>L32+K31</f>
        <v>0</v>
      </c>
      <c r="M31" s="230">
        <f>M32+L31</f>
        <v>0</v>
      </c>
      <c r="N31" s="227">
        <f>M31</f>
        <v>0</v>
      </c>
      <c r="O31" s="230">
        <f>M31+O32</f>
        <v>0</v>
      </c>
      <c r="P31" s="230">
        <f>P32+O31</f>
        <v>0</v>
      </c>
      <c r="Q31" s="230">
        <f>Q32+P31</f>
        <v>0</v>
      </c>
      <c r="R31" s="310">
        <f>Q31</f>
        <v>0</v>
      </c>
    </row>
    <row r="32" spans="1:18" s="262" customFormat="1" ht="21.9" customHeight="1">
      <c r="A32" s="311"/>
      <c r="B32" s="260" t="s">
        <v>48</v>
      </c>
      <c r="C32" s="261">
        <v>0</v>
      </c>
      <c r="D32" s="261">
        <v>0</v>
      </c>
      <c r="E32" s="261">
        <v>0</v>
      </c>
      <c r="F32" s="261">
        <f>C32+D32+E32</f>
        <v>0</v>
      </c>
      <c r="G32" s="261">
        <v>0</v>
      </c>
      <c r="H32" s="261">
        <v>0</v>
      </c>
      <c r="I32" s="261">
        <v>0</v>
      </c>
      <c r="J32" s="261">
        <f>G32+H32+I32</f>
        <v>0</v>
      </c>
      <c r="K32" s="261">
        <v>0</v>
      </c>
      <c r="L32" s="261">
        <v>0</v>
      </c>
      <c r="M32" s="261">
        <v>0</v>
      </c>
      <c r="N32" s="261">
        <f>K32+L32+M32</f>
        <v>0</v>
      </c>
      <c r="O32" s="261">
        <v>0</v>
      </c>
      <c r="P32" s="261">
        <v>0</v>
      </c>
      <c r="Q32" s="261">
        <v>0</v>
      </c>
      <c r="R32" s="312">
        <f>O32+P32+Q32</f>
        <v>0</v>
      </c>
    </row>
    <row r="33" spans="1:24" ht="52.5" customHeight="1">
      <c r="A33" s="309" t="str">
        <f>IF(B51="","",B51)</f>
        <v>U006</v>
      </c>
      <c r="B33" s="231" t="str">
        <f>C51</f>
        <v>RENDIMIENTOS FINANCIEROS      U006</v>
      </c>
      <c r="C33" s="230">
        <f>C34</f>
        <v>0</v>
      </c>
      <c r="D33" s="230">
        <f>D34+C33</f>
        <v>0</v>
      </c>
      <c r="E33" s="230">
        <f>E34+D33</f>
        <v>0</v>
      </c>
      <c r="F33" s="227">
        <f>E33</f>
        <v>0</v>
      </c>
      <c r="G33" s="230">
        <f>E33+G34</f>
        <v>0</v>
      </c>
      <c r="H33" s="230">
        <f>H34+G33</f>
        <v>0</v>
      </c>
      <c r="I33" s="230">
        <f>I34+H33</f>
        <v>0</v>
      </c>
      <c r="J33" s="227">
        <f>I33</f>
        <v>0</v>
      </c>
      <c r="K33" s="230">
        <f>I33+K34</f>
        <v>0</v>
      </c>
      <c r="L33" s="230">
        <f>L34+K33</f>
        <v>0</v>
      </c>
      <c r="M33" s="230">
        <f>M34+L33</f>
        <v>0</v>
      </c>
      <c r="N33" s="227">
        <f>M33</f>
        <v>0</v>
      </c>
      <c r="O33" s="230">
        <f>M33+O34</f>
        <v>0</v>
      </c>
      <c r="P33" s="230">
        <f>P34+O33</f>
        <v>0</v>
      </c>
      <c r="Q33" s="230">
        <f>Q34+P33</f>
        <v>0</v>
      </c>
      <c r="R33" s="310">
        <f>Q33</f>
        <v>0</v>
      </c>
    </row>
    <row r="34" spans="1:24" s="262" customFormat="1" ht="21.9" customHeight="1">
      <c r="A34" s="311"/>
      <c r="B34" s="260" t="s">
        <v>48</v>
      </c>
      <c r="C34" s="261">
        <v>0</v>
      </c>
      <c r="D34" s="261">
        <v>0</v>
      </c>
      <c r="E34" s="261">
        <v>0</v>
      </c>
      <c r="F34" s="261">
        <f>C34+D34+E34</f>
        <v>0</v>
      </c>
      <c r="G34" s="261">
        <v>0</v>
      </c>
      <c r="H34" s="261">
        <v>0</v>
      </c>
      <c r="I34" s="261">
        <v>0</v>
      </c>
      <c r="J34" s="261">
        <f>G34+H34+I34</f>
        <v>0</v>
      </c>
      <c r="K34" s="261">
        <v>0</v>
      </c>
      <c r="L34" s="261">
        <v>0</v>
      </c>
      <c r="M34" s="261">
        <v>0</v>
      </c>
      <c r="N34" s="261">
        <f>K34+L34+M34</f>
        <v>0</v>
      </c>
      <c r="O34" s="261">
        <v>0</v>
      </c>
      <c r="P34" s="261">
        <v>0</v>
      </c>
      <c r="Q34" s="261">
        <v>0</v>
      </c>
      <c r="R34" s="312">
        <f>O34+P34+Q34</f>
        <v>0</v>
      </c>
    </row>
    <row r="35" spans="1:24" ht="52.5" customHeight="1">
      <c r="A35" s="309" t="str">
        <f>IF(B52="","",B52)</f>
        <v>S247</v>
      </c>
      <c r="B35" s="231" t="str">
        <f>C52</f>
        <v>PROGRAMA PARA EL DESARROLLO PROFESIONAL DOCENTE (PRODEP)                   S247</v>
      </c>
      <c r="C35" s="230">
        <f>C36</f>
        <v>0</v>
      </c>
      <c r="D35" s="230">
        <f>D36+C35</f>
        <v>0</v>
      </c>
      <c r="E35" s="230">
        <f>E36+D35</f>
        <v>0</v>
      </c>
      <c r="F35" s="227">
        <f>E35</f>
        <v>0</v>
      </c>
      <c r="G35" s="230">
        <f>E35+G36</f>
        <v>0</v>
      </c>
      <c r="H35" s="230">
        <f>H36+G35</f>
        <v>0</v>
      </c>
      <c r="I35" s="230">
        <f>I36+H35</f>
        <v>0</v>
      </c>
      <c r="J35" s="227">
        <f>I35</f>
        <v>0</v>
      </c>
      <c r="K35" s="230">
        <f>I35+K36</f>
        <v>0</v>
      </c>
      <c r="L35" s="230">
        <f>L36+K35</f>
        <v>0</v>
      </c>
      <c r="M35" s="230">
        <f>M36+L35</f>
        <v>0</v>
      </c>
      <c r="N35" s="227">
        <f>M35</f>
        <v>0</v>
      </c>
      <c r="O35" s="230">
        <f>M35+O36</f>
        <v>0</v>
      </c>
      <c r="P35" s="230">
        <f>P36+O35</f>
        <v>0</v>
      </c>
      <c r="Q35" s="230">
        <f>Q36+P35</f>
        <v>0</v>
      </c>
      <c r="R35" s="310">
        <f>Q35</f>
        <v>0</v>
      </c>
    </row>
    <row r="36" spans="1:24" s="262" customFormat="1" ht="21.9" customHeight="1">
      <c r="A36" s="311"/>
      <c r="B36" s="260" t="s">
        <v>48</v>
      </c>
      <c r="C36" s="261">
        <v>0</v>
      </c>
      <c r="D36" s="261">
        <v>0</v>
      </c>
      <c r="E36" s="261">
        <v>0</v>
      </c>
      <c r="F36" s="261">
        <f>C36+D36+E36</f>
        <v>0</v>
      </c>
      <c r="G36" s="261">
        <v>0</v>
      </c>
      <c r="H36" s="261">
        <v>0</v>
      </c>
      <c r="I36" s="261">
        <v>0</v>
      </c>
      <c r="J36" s="261">
        <f>G36+H36+I36</f>
        <v>0</v>
      </c>
      <c r="K36" s="261">
        <v>0</v>
      </c>
      <c r="L36" s="261">
        <v>0</v>
      </c>
      <c r="M36" s="261">
        <v>0</v>
      </c>
      <c r="N36" s="261">
        <f>K36+L36+M36</f>
        <v>0</v>
      </c>
      <c r="O36" s="261">
        <v>0</v>
      </c>
      <c r="P36" s="261">
        <v>0</v>
      </c>
      <c r="Q36" s="261">
        <v>0</v>
      </c>
      <c r="R36" s="312">
        <f>O36+P36+Q36</f>
        <v>0</v>
      </c>
    </row>
    <row r="37" spans="1:24" ht="52.5" customHeight="1">
      <c r="A37" s="309" t="str">
        <f>IF(B53="","",B53)</f>
        <v>a</v>
      </c>
      <c r="B37" s="231" t="str">
        <f>C53</f>
        <v>AAA</v>
      </c>
      <c r="C37" s="230">
        <f>C38</f>
        <v>0</v>
      </c>
      <c r="D37" s="230">
        <f>D38+C37</f>
        <v>0</v>
      </c>
      <c r="E37" s="230">
        <f>E38+D37</f>
        <v>0</v>
      </c>
      <c r="F37" s="227">
        <f>E37</f>
        <v>0</v>
      </c>
      <c r="G37" s="230">
        <f>E37+G38</f>
        <v>0</v>
      </c>
      <c r="H37" s="230">
        <f>H38+G37</f>
        <v>0</v>
      </c>
      <c r="I37" s="230">
        <f>I38+H37</f>
        <v>0</v>
      </c>
      <c r="J37" s="227">
        <f>I37</f>
        <v>0</v>
      </c>
      <c r="K37" s="230">
        <f>I37+K38</f>
        <v>0</v>
      </c>
      <c r="L37" s="230">
        <f>L38+K37</f>
        <v>0</v>
      </c>
      <c r="M37" s="230">
        <f>M38+L37</f>
        <v>0</v>
      </c>
      <c r="N37" s="227">
        <f>M37</f>
        <v>0</v>
      </c>
      <c r="O37" s="230">
        <f>M37+O38</f>
        <v>0</v>
      </c>
      <c r="P37" s="230">
        <f>P38+O37</f>
        <v>0</v>
      </c>
      <c r="Q37" s="230">
        <f>Q38+P37</f>
        <v>0</v>
      </c>
      <c r="R37" s="310">
        <f>Q37</f>
        <v>0</v>
      </c>
    </row>
    <row r="38" spans="1:24" s="262" customFormat="1" ht="21.9" customHeight="1">
      <c r="A38" s="311"/>
      <c r="B38" s="260" t="s">
        <v>48</v>
      </c>
      <c r="C38" s="261">
        <v>0</v>
      </c>
      <c r="D38" s="261">
        <v>0</v>
      </c>
      <c r="E38" s="261">
        <v>0</v>
      </c>
      <c r="F38" s="261">
        <f>C38+D38+E38</f>
        <v>0</v>
      </c>
      <c r="G38" s="261">
        <v>0</v>
      </c>
      <c r="H38" s="261">
        <v>0</v>
      </c>
      <c r="I38" s="261">
        <v>0</v>
      </c>
      <c r="J38" s="261">
        <f>G38+H38+I38</f>
        <v>0</v>
      </c>
      <c r="K38" s="261">
        <v>0</v>
      </c>
      <c r="L38" s="261">
        <v>0</v>
      </c>
      <c r="M38" s="261">
        <v>0</v>
      </c>
      <c r="N38" s="261">
        <f>K38+L38+M38</f>
        <v>0</v>
      </c>
      <c r="O38" s="261">
        <v>0</v>
      </c>
      <c r="P38" s="261">
        <v>0</v>
      </c>
      <c r="Q38" s="261">
        <v>0</v>
      </c>
      <c r="R38" s="312">
        <f>O38+P38+Q38</f>
        <v>0</v>
      </c>
    </row>
    <row r="39" spans="1:24" ht="52.5" customHeight="1">
      <c r="A39" s="309" t="str">
        <f>IF(B54="","",B54)</f>
        <v>b</v>
      </c>
      <c r="B39" s="231" t="str">
        <f>C54</f>
        <v>BBB</v>
      </c>
      <c r="C39" s="230">
        <f>C40</f>
        <v>0</v>
      </c>
      <c r="D39" s="230">
        <f>D40+C39</f>
        <v>0</v>
      </c>
      <c r="E39" s="230">
        <f>E40+D39</f>
        <v>0</v>
      </c>
      <c r="F39" s="227">
        <f>E39</f>
        <v>0</v>
      </c>
      <c r="G39" s="230">
        <f>E39+G40</f>
        <v>0</v>
      </c>
      <c r="H39" s="230">
        <f>H40+G39</f>
        <v>0</v>
      </c>
      <c r="I39" s="230">
        <f>I40+H39</f>
        <v>0</v>
      </c>
      <c r="J39" s="227">
        <f>I39</f>
        <v>0</v>
      </c>
      <c r="K39" s="230">
        <f>I39+K40</f>
        <v>0</v>
      </c>
      <c r="L39" s="230">
        <f>L40+K39</f>
        <v>0</v>
      </c>
      <c r="M39" s="230">
        <f>M40+L39</f>
        <v>0</v>
      </c>
      <c r="N39" s="227">
        <f>M39</f>
        <v>0</v>
      </c>
      <c r="O39" s="230">
        <f>M39+O40</f>
        <v>0</v>
      </c>
      <c r="P39" s="230">
        <f>P40+O39</f>
        <v>0</v>
      </c>
      <c r="Q39" s="230">
        <f>Q40+P39</f>
        <v>0</v>
      </c>
      <c r="R39" s="310">
        <f>Q39</f>
        <v>0</v>
      </c>
    </row>
    <row r="40" spans="1:24" s="262" customFormat="1" ht="21.9" customHeight="1">
      <c r="A40" s="311"/>
      <c r="B40" s="260" t="s">
        <v>48</v>
      </c>
      <c r="C40" s="261">
        <v>0</v>
      </c>
      <c r="D40" s="261">
        <v>0</v>
      </c>
      <c r="E40" s="261">
        <v>0</v>
      </c>
      <c r="F40" s="261">
        <f>C40+D40+E40</f>
        <v>0</v>
      </c>
      <c r="G40" s="261">
        <v>0</v>
      </c>
      <c r="H40" s="261">
        <v>0</v>
      </c>
      <c r="I40" s="261">
        <v>0</v>
      </c>
      <c r="J40" s="261">
        <f>G40+H40+I40</f>
        <v>0</v>
      </c>
      <c r="K40" s="261">
        <v>0</v>
      </c>
      <c r="L40" s="261">
        <v>0</v>
      </c>
      <c r="M40" s="261">
        <v>0</v>
      </c>
      <c r="N40" s="261">
        <f>K40+L40+M40</f>
        <v>0</v>
      </c>
      <c r="O40" s="261">
        <v>0</v>
      </c>
      <c r="P40" s="261">
        <v>0</v>
      </c>
      <c r="Q40" s="261">
        <v>0</v>
      </c>
      <c r="R40" s="312">
        <f>O40+P40+Q40</f>
        <v>0</v>
      </c>
    </row>
    <row r="41" spans="1:24" ht="52.5" customHeight="1">
      <c r="A41" s="309" t="str">
        <f>IF(B55="","",B55)</f>
        <v xml:space="preserve">c </v>
      </c>
      <c r="B41" s="231" t="str">
        <f>C55</f>
        <v>CCC</v>
      </c>
      <c r="C41" s="230">
        <f>C42</f>
        <v>0</v>
      </c>
      <c r="D41" s="230">
        <f>D42+C41</f>
        <v>0</v>
      </c>
      <c r="E41" s="230">
        <f>E42+D41</f>
        <v>0</v>
      </c>
      <c r="F41" s="227">
        <f>E41</f>
        <v>0</v>
      </c>
      <c r="G41" s="230">
        <f>E41+G42</f>
        <v>0</v>
      </c>
      <c r="H41" s="230">
        <f>H42+G41</f>
        <v>0</v>
      </c>
      <c r="I41" s="230">
        <f>I42+H41</f>
        <v>0</v>
      </c>
      <c r="J41" s="227">
        <f>I41</f>
        <v>0</v>
      </c>
      <c r="K41" s="230">
        <f>I41+K42</f>
        <v>0</v>
      </c>
      <c r="L41" s="230">
        <f>L42+K41</f>
        <v>0</v>
      </c>
      <c r="M41" s="230">
        <f>M42+L41</f>
        <v>0</v>
      </c>
      <c r="N41" s="227">
        <f>M41</f>
        <v>0</v>
      </c>
      <c r="O41" s="230">
        <f>M41+O42</f>
        <v>0</v>
      </c>
      <c r="P41" s="230">
        <f>P42+O41</f>
        <v>0</v>
      </c>
      <c r="Q41" s="230">
        <f>Q42+P41</f>
        <v>0</v>
      </c>
      <c r="R41" s="310">
        <f>Q41</f>
        <v>0</v>
      </c>
    </row>
    <row r="42" spans="1:24" s="262" customFormat="1" ht="21.9" customHeight="1" thickBot="1">
      <c r="A42" s="313"/>
      <c r="B42" s="314" t="s">
        <v>48</v>
      </c>
      <c r="C42" s="315">
        <v>0</v>
      </c>
      <c r="D42" s="315">
        <v>0</v>
      </c>
      <c r="E42" s="315">
        <v>0</v>
      </c>
      <c r="F42" s="315">
        <f>C42+D42+E42</f>
        <v>0</v>
      </c>
      <c r="G42" s="315">
        <v>0</v>
      </c>
      <c r="H42" s="315">
        <v>0</v>
      </c>
      <c r="I42" s="315">
        <v>0</v>
      </c>
      <c r="J42" s="315">
        <f>G42+H42+I42</f>
        <v>0</v>
      </c>
      <c r="K42" s="315">
        <v>0</v>
      </c>
      <c r="L42" s="315">
        <v>0</v>
      </c>
      <c r="M42" s="315">
        <v>0</v>
      </c>
      <c r="N42" s="315">
        <f>K42+L42+M42</f>
        <v>0</v>
      </c>
      <c r="O42" s="315">
        <v>0</v>
      </c>
      <c r="P42" s="315">
        <v>0</v>
      </c>
      <c r="Q42" s="315">
        <v>0</v>
      </c>
      <c r="R42" s="316">
        <f>O42+P42+Q42</f>
        <v>0</v>
      </c>
    </row>
    <row r="43" spans="1:24" ht="12.75" customHeight="1">
      <c r="C43" s="161"/>
      <c r="D43" s="161"/>
      <c r="E43" s="161"/>
      <c r="F43" s="161"/>
      <c r="G43" s="161"/>
      <c r="H43" s="161"/>
      <c r="I43" s="161"/>
      <c r="J43" s="161"/>
      <c r="K43" s="161"/>
      <c r="L43" s="161"/>
      <c r="M43" s="161"/>
      <c r="N43" s="161"/>
      <c r="O43" s="161"/>
      <c r="P43" s="161"/>
      <c r="Q43" s="161"/>
      <c r="R43" s="162"/>
    </row>
    <row r="44" spans="1:24" s="267" customFormat="1" ht="18.75" customHeight="1" thickBot="1">
      <c r="A44" s="263" t="s">
        <v>49</v>
      </c>
      <c r="B44" s="264"/>
      <c r="C44" s="265"/>
      <c r="D44" s="265"/>
      <c r="E44" s="265"/>
      <c r="F44" s="266">
        <f>F30+F32+F34+F36+F38+F40+F42</f>
        <v>787760</v>
      </c>
      <c r="G44" s="265"/>
      <c r="H44" s="265"/>
      <c r="I44" s="265"/>
      <c r="J44" s="266">
        <f>J30+J32+J34+J36+J38+J40+J42</f>
        <v>0</v>
      </c>
      <c r="K44" s="265"/>
      <c r="L44" s="265"/>
      <c r="M44" s="265"/>
      <c r="N44" s="266">
        <f>N30+N32+N34+N36+N38+N40+N42</f>
        <v>0</v>
      </c>
      <c r="O44" s="265"/>
      <c r="P44" s="265"/>
      <c r="Q44" s="265"/>
      <c r="R44" s="266">
        <f>R30+R32+R34+R36+R38+R40+R42</f>
        <v>0</v>
      </c>
      <c r="S44" s="264"/>
      <c r="T44" s="264"/>
      <c r="U44" s="264"/>
      <c r="V44" s="264"/>
      <c r="W44" s="264"/>
      <c r="X44" s="264"/>
    </row>
    <row r="45" spans="1:24" ht="15.75" customHeight="1"/>
    <row r="46" spans="1:24" ht="15" customHeight="1">
      <c r="A46" s="250" t="s">
        <v>50</v>
      </c>
    </row>
    <row r="47" spans="1:24" ht="15" customHeight="1"/>
    <row r="48" spans="1:24" s="17" customFormat="1" ht="15" customHeight="1">
      <c r="B48" s="251" t="s">
        <v>51</v>
      </c>
      <c r="C48" s="252" t="s">
        <v>52</v>
      </c>
      <c r="D48" s="253"/>
      <c r="E48" s="253"/>
      <c r="F48" s="253"/>
      <c r="G48" s="253"/>
      <c r="H48" s="253"/>
      <c r="I48" s="253"/>
      <c r="J48" s="256"/>
    </row>
    <row r="49" spans="2:18" s="17" customFormat="1" ht="15" customHeight="1">
      <c r="B49" s="247" t="s">
        <v>53</v>
      </c>
      <c r="C49" s="244" t="s">
        <v>54</v>
      </c>
      <c r="D49" s="239"/>
      <c r="E49" s="239"/>
      <c r="F49" s="239"/>
      <c r="G49" s="239"/>
      <c r="H49" s="239"/>
      <c r="I49" s="239"/>
      <c r="J49" s="240"/>
    </row>
    <row r="50" spans="2:18" s="17" customFormat="1" ht="15" customHeight="1">
      <c r="B50" s="248" t="s">
        <v>53</v>
      </c>
      <c r="C50" s="244" t="s">
        <v>55</v>
      </c>
      <c r="E50" s="254"/>
      <c r="F50" s="239"/>
      <c r="G50" s="239"/>
      <c r="H50" s="239"/>
      <c r="I50" s="239"/>
      <c r="J50" s="240"/>
    </row>
    <row r="51" spans="2:18" s="17" customFormat="1" ht="15" customHeight="1">
      <c r="B51" s="248" t="s">
        <v>53</v>
      </c>
      <c r="C51" s="244" t="s">
        <v>56</v>
      </c>
      <c r="D51" s="254"/>
      <c r="E51" s="239"/>
      <c r="F51" s="239"/>
      <c r="G51" s="239"/>
      <c r="H51" s="239"/>
      <c r="I51" s="239"/>
      <c r="J51" s="240"/>
    </row>
    <row r="52" spans="2:18" s="17" customFormat="1" ht="15" customHeight="1">
      <c r="B52" s="247" t="s">
        <v>57</v>
      </c>
      <c r="C52" s="245" t="s">
        <v>58</v>
      </c>
      <c r="D52" s="254"/>
      <c r="E52" s="239"/>
      <c r="F52" s="239"/>
      <c r="G52" s="239"/>
      <c r="H52" s="239"/>
      <c r="I52" s="239"/>
      <c r="J52" s="240"/>
    </row>
    <row r="53" spans="2:18" s="17" customFormat="1" ht="15" customHeight="1">
      <c r="B53" s="249" t="s">
        <v>59</v>
      </c>
      <c r="C53" s="245" t="s">
        <v>60</v>
      </c>
      <c r="D53" s="254"/>
      <c r="E53" s="239"/>
      <c r="F53" s="239"/>
      <c r="G53" s="239"/>
      <c r="H53" s="239"/>
      <c r="I53" s="239"/>
      <c r="J53" s="240"/>
    </row>
    <row r="54" spans="2:18" s="17" customFormat="1" ht="15" customHeight="1">
      <c r="B54" s="249" t="s">
        <v>61</v>
      </c>
      <c r="C54" s="246" t="s">
        <v>62</v>
      </c>
      <c r="D54" s="254"/>
      <c r="E54" s="239"/>
      <c r="F54" s="239"/>
      <c r="G54" s="239"/>
      <c r="H54" s="239"/>
      <c r="I54" s="239"/>
      <c r="J54" s="240"/>
    </row>
    <row r="55" spans="2:18" s="17" customFormat="1" ht="15" customHeight="1">
      <c r="B55" s="249" t="s">
        <v>63</v>
      </c>
      <c r="C55" s="246" t="s">
        <v>64</v>
      </c>
      <c r="D55" s="254"/>
      <c r="E55" s="239"/>
      <c r="F55" s="239"/>
      <c r="G55" s="239"/>
      <c r="H55" s="239"/>
      <c r="I55" s="239"/>
      <c r="J55" s="240"/>
    </row>
    <row r="56" spans="2:18" ht="15" customHeight="1"/>
    <row r="57" spans="2:18" ht="15" customHeight="1">
      <c r="B57" s="232"/>
    </row>
    <row r="58" spans="2:18" ht="15" customHeight="1"/>
    <row r="59" spans="2:18" s="75" customFormat="1" ht="90" customHeight="1">
      <c r="B59" s="255"/>
      <c r="C59" s="255"/>
      <c r="D59" s="255"/>
      <c r="E59" s="255"/>
      <c r="G59" s="255"/>
      <c r="H59" s="255"/>
      <c r="I59" s="255"/>
      <c r="J59" s="255"/>
      <c r="K59" s="255"/>
      <c r="N59" s="257"/>
      <c r="O59" s="257"/>
      <c r="P59" s="257"/>
      <c r="Q59" s="257"/>
      <c r="R59" s="257"/>
    </row>
    <row r="60" spans="2:18" s="75" customFormat="1" ht="20.100000000000001" customHeight="1">
      <c r="B60" s="594" t="s">
        <v>407</v>
      </c>
      <c r="C60" s="594"/>
      <c r="D60" s="594"/>
      <c r="E60" s="594"/>
      <c r="G60" s="594" t="s">
        <v>65</v>
      </c>
      <c r="H60" s="594"/>
      <c r="I60" s="594"/>
      <c r="J60" s="594"/>
      <c r="K60" s="594"/>
      <c r="M60" s="595" t="s">
        <v>408</v>
      </c>
      <c r="N60" s="595"/>
      <c r="O60" s="595"/>
      <c r="P60" s="595"/>
      <c r="Q60" s="595"/>
    </row>
    <row r="61" spans="2:18">
      <c r="B61" s="603" t="s">
        <v>409</v>
      </c>
      <c r="C61" s="603"/>
      <c r="D61" s="603"/>
      <c r="E61" s="603"/>
      <c r="G61" s="603" t="s">
        <v>410</v>
      </c>
      <c r="H61" s="603"/>
      <c r="I61" s="603"/>
      <c r="J61" s="603"/>
      <c r="K61" s="603"/>
      <c r="M61" s="603" t="s">
        <v>411</v>
      </c>
      <c r="N61" s="603"/>
      <c r="O61" s="603"/>
      <c r="P61" s="603"/>
      <c r="Q61" s="603"/>
    </row>
  </sheetData>
  <mergeCells count="18">
    <mergeCell ref="B61:E61"/>
    <mergeCell ref="G61:K61"/>
    <mergeCell ref="M61:Q61"/>
    <mergeCell ref="F6:L6"/>
    <mergeCell ref="A2:R2"/>
    <mergeCell ref="A1:R1"/>
    <mergeCell ref="M6:M7"/>
    <mergeCell ref="E6:E7"/>
    <mergeCell ref="D4:O4"/>
    <mergeCell ref="B60:E60"/>
    <mergeCell ref="G60:K60"/>
    <mergeCell ref="M60:Q60"/>
    <mergeCell ref="B27:B28"/>
    <mergeCell ref="A27:A28"/>
    <mergeCell ref="C27:E27"/>
    <mergeCell ref="G27:I27"/>
    <mergeCell ref="K27:M27"/>
    <mergeCell ref="O27:Q27"/>
  </mergeCells>
  <printOptions horizontalCentered="1"/>
  <pageMargins left="0" right="0" top="0.39370078740157483" bottom="0" header="0.31496062992125984" footer="0.31496062992125984"/>
  <pageSetup scale="39"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B4EC03A-5F04-4C40-8E76-138D9DFC3350}">
          <x14:formula1>
            <xm:f>Hoja1!$B$1:$B$36</xm:f>
          </x14:formula1>
          <xm:sqref>A2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0" tint="-0.499984740745262"/>
  </sheetPr>
  <dimension ref="A1:G36"/>
  <sheetViews>
    <sheetView zoomScale="110" zoomScaleNormal="110" workbookViewId="0">
      <selection activeCell="E30" sqref="E30"/>
    </sheetView>
  </sheetViews>
  <sheetFormatPr baseColWidth="10" defaultColWidth="11.44140625" defaultRowHeight="13.2"/>
  <cols>
    <col min="2" max="2" width="72.44140625" bestFit="1" customWidth="1"/>
    <col min="3" max="3" width="40.33203125" customWidth="1"/>
    <col min="8" max="8" width="6.33203125" customWidth="1"/>
    <col min="9" max="9" width="42.109375" customWidth="1"/>
    <col min="10" max="10" width="20.33203125" customWidth="1"/>
  </cols>
  <sheetData>
    <row r="1" spans="1:7">
      <c r="A1" s="5" t="s">
        <v>67</v>
      </c>
      <c r="B1" s="5" t="s">
        <v>24</v>
      </c>
      <c r="C1" s="4" t="s">
        <v>68</v>
      </c>
      <c r="D1" s="4" t="s">
        <v>69</v>
      </c>
      <c r="E1" s="4"/>
    </row>
    <row r="2" spans="1:7" ht="14.4">
      <c r="A2" s="1">
        <v>1</v>
      </c>
      <c r="B2" s="3" t="s">
        <v>70</v>
      </c>
      <c r="C2" s="4" t="s">
        <v>71</v>
      </c>
      <c r="D2" s="1" t="s">
        <v>72</v>
      </c>
      <c r="E2" s="6" t="s">
        <v>73</v>
      </c>
      <c r="G2" s="2"/>
    </row>
    <row r="3" spans="1:7" ht="14.4">
      <c r="A3" s="1">
        <v>2</v>
      </c>
      <c r="B3" s="3" t="s">
        <v>74</v>
      </c>
      <c r="C3" s="4" t="s">
        <v>75</v>
      </c>
      <c r="D3" s="1" t="s">
        <v>72</v>
      </c>
      <c r="E3" s="6" t="s">
        <v>73</v>
      </c>
    </row>
    <row r="4" spans="1:7" ht="14.4">
      <c r="A4" s="1">
        <v>3</v>
      </c>
      <c r="B4" s="3" t="s">
        <v>76</v>
      </c>
      <c r="C4" s="4" t="s">
        <v>77</v>
      </c>
      <c r="D4" s="1" t="s">
        <v>72</v>
      </c>
      <c r="E4" s="6" t="s">
        <v>73</v>
      </c>
    </row>
    <row r="5" spans="1:7" ht="14.4">
      <c r="A5" s="1">
        <v>4</v>
      </c>
      <c r="B5" s="3" t="s">
        <v>78</v>
      </c>
      <c r="C5" s="4" t="s">
        <v>79</v>
      </c>
      <c r="D5" s="1" t="s">
        <v>72</v>
      </c>
      <c r="E5" s="6" t="s">
        <v>73</v>
      </c>
    </row>
    <row r="6" spans="1:7" ht="14.4">
      <c r="A6" s="1">
        <v>4.0999999999999996</v>
      </c>
      <c r="B6" s="3" t="s">
        <v>80</v>
      </c>
      <c r="C6" s="4" t="s">
        <v>81</v>
      </c>
      <c r="D6" s="1" t="s">
        <v>72</v>
      </c>
      <c r="E6" s="6" t="s">
        <v>73</v>
      </c>
    </row>
    <row r="7" spans="1:7" ht="14.4">
      <c r="A7" s="1">
        <v>5</v>
      </c>
      <c r="B7" s="3" t="s">
        <v>82</v>
      </c>
      <c r="C7" s="4" t="s">
        <v>83</v>
      </c>
      <c r="D7" s="1" t="s">
        <v>72</v>
      </c>
      <c r="E7" s="6" t="s">
        <v>73</v>
      </c>
    </row>
    <row r="8" spans="1:7" ht="14.4">
      <c r="A8" s="1">
        <v>6</v>
      </c>
      <c r="B8" s="3" t="s">
        <v>84</v>
      </c>
      <c r="C8" s="4" t="s">
        <v>85</v>
      </c>
      <c r="D8" s="1" t="s">
        <v>72</v>
      </c>
      <c r="E8" s="6" t="s">
        <v>73</v>
      </c>
    </row>
    <row r="9" spans="1:7" ht="14.4">
      <c r="A9" s="1">
        <v>7</v>
      </c>
      <c r="B9" s="3" t="s">
        <v>86</v>
      </c>
      <c r="C9" s="4" t="s">
        <v>87</v>
      </c>
      <c r="D9" s="1" t="s">
        <v>72</v>
      </c>
      <c r="E9" s="6" t="s">
        <v>73</v>
      </c>
    </row>
    <row r="10" spans="1:7" ht="14.4">
      <c r="A10" s="1">
        <v>8</v>
      </c>
      <c r="B10" s="3" t="s">
        <v>88</v>
      </c>
      <c r="C10" s="4" t="s">
        <v>89</v>
      </c>
      <c r="D10" s="1" t="s">
        <v>72</v>
      </c>
      <c r="E10" s="6" t="s">
        <v>73</v>
      </c>
    </row>
    <row r="11" spans="1:7" ht="14.4">
      <c r="A11" s="1">
        <v>8.1</v>
      </c>
      <c r="B11" s="3" t="s">
        <v>90</v>
      </c>
      <c r="C11" s="4" t="s">
        <v>91</v>
      </c>
      <c r="D11" s="1" t="s">
        <v>72</v>
      </c>
      <c r="E11" s="6" t="s">
        <v>73</v>
      </c>
    </row>
    <row r="12" spans="1:7" ht="14.4">
      <c r="A12" s="1">
        <v>10</v>
      </c>
      <c r="B12" s="3" t="s">
        <v>92</v>
      </c>
      <c r="C12" s="5" t="s">
        <v>93</v>
      </c>
      <c r="D12" s="1" t="s">
        <v>72</v>
      </c>
      <c r="E12" s="6" t="s">
        <v>73</v>
      </c>
    </row>
    <row r="13" spans="1:7" ht="14.4">
      <c r="A13" s="1">
        <v>11</v>
      </c>
      <c r="B13" s="3" t="s">
        <v>94</v>
      </c>
      <c r="C13" s="4" t="s">
        <v>95</v>
      </c>
      <c r="D13" s="1" t="s">
        <v>72</v>
      </c>
      <c r="E13" s="6" t="s">
        <v>73</v>
      </c>
    </row>
    <row r="14" spans="1:7" ht="14.4">
      <c r="A14" s="1">
        <v>12</v>
      </c>
      <c r="B14" s="3" t="s">
        <v>96</v>
      </c>
      <c r="C14" s="4" t="s">
        <v>97</v>
      </c>
      <c r="D14" s="1" t="s">
        <v>72</v>
      </c>
      <c r="E14" s="6" t="s">
        <v>73</v>
      </c>
    </row>
    <row r="15" spans="1:7" ht="14.4">
      <c r="A15" s="1">
        <v>13</v>
      </c>
      <c r="B15" s="3" t="s">
        <v>98</v>
      </c>
      <c r="C15" s="4" t="s">
        <v>99</v>
      </c>
      <c r="D15" s="1" t="s">
        <v>72</v>
      </c>
      <c r="E15" s="6" t="s">
        <v>73</v>
      </c>
    </row>
    <row r="16" spans="1:7" ht="14.4">
      <c r="A16" s="1">
        <v>14</v>
      </c>
      <c r="B16" s="3" t="s">
        <v>100</v>
      </c>
      <c r="C16" s="4" t="s">
        <v>101</v>
      </c>
      <c r="D16" s="1" t="s">
        <v>72</v>
      </c>
      <c r="E16" s="6" t="s">
        <v>73</v>
      </c>
    </row>
    <row r="17" spans="1:5" ht="14.4">
      <c r="A17" s="1">
        <v>15</v>
      </c>
      <c r="B17" s="3" t="s">
        <v>102</v>
      </c>
      <c r="C17" s="4" t="s">
        <v>103</v>
      </c>
      <c r="D17" s="1" t="s">
        <v>72</v>
      </c>
      <c r="E17" s="6" t="s">
        <v>73</v>
      </c>
    </row>
    <row r="18" spans="1:5" ht="14.4">
      <c r="A18" s="1">
        <v>16</v>
      </c>
      <c r="B18" s="3" t="s">
        <v>104</v>
      </c>
      <c r="C18" s="5" t="s">
        <v>105</v>
      </c>
      <c r="D18" s="1" t="s">
        <v>72</v>
      </c>
      <c r="E18" s="6" t="s">
        <v>73</v>
      </c>
    </row>
    <row r="19" spans="1:5" ht="14.4">
      <c r="A19" s="1">
        <v>17</v>
      </c>
      <c r="B19" s="3" t="s">
        <v>106</v>
      </c>
      <c r="C19" s="4" t="s">
        <v>107</v>
      </c>
      <c r="D19" s="1" t="s">
        <v>72</v>
      </c>
      <c r="E19" s="6" t="s">
        <v>73</v>
      </c>
    </row>
    <row r="20" spans="1:5" ht="14.4">
      <c r="A20" s="1">
        <v>18</v>
      </c>
      <c r="B20" s="3" t="s">
        <v>108</v>
      </c>
      <c r="C20" s="4" t="s">
        <v>109</v>
      </c>
      <c r="D20" s="1" t="s">
        <v>72</v>
      </c>
      <c r="E20" s="6" t="s">
        <v>73</v>
      </c>
    </row>
    <row r="21" spans="1:5" ht="14.4">
      <c r="A21" s="1">
        <v>19</v>
      </c>
      <c r="B21" s="3" t="s">
        <v>110</v>
      </c>
      <c r="C21" s="4" t="s">
        <v>111</v>
      </c>
      <c r="D21" s="1" t="s">
        <v>72</v>
      </c>
      <c r="E21" s="6" t="s">
        <v>73</v>
      </c>
    </row>
    <row r="22" spans="1:5" ht="14.4">
      <c r="A22" s="1">
        <v>20</v>
      </c>
      <c r="B22" s="3" t="s">
        <v>112</v>
      </c>
      <c r="C22" s="5" t="s">
        <v>113</v>
      </c>
      <c r="D22" s="1" t="s">
        <v>72</v>
      </c>
      <c r="E22" s="6" t="s">
        <v>73</v>
      </c>
    </row>
    <row r="23" spans="1:5" ht="14.4">
      <c r="A23" s="1">
        <v>21</v>
      </c>
      <c r="B23" s="3" t="s">
        <v>114</v>
      </c>
      <c r="C23" s="5" t="s">
        <v>115</v>
      </c>
      <c r="D23" s="1" t="s">
        <v>72</v>
      </c>
      <c r="E23" s="6" t="s">
        <v>73</v>
      </c>
    </row>
    <row r="24" spans="1:5" ht="14.4">
      <c r="A24" s="1">
        <v>22</v>
      </c>
      <c r="B24" s="3" t="s">
        <v>116</v>
      </c>
      <c r="C24" s="4" t="s">
        <v>117</v>
      </c>
      <c r="D24" s="1" t="s">
        <v>72</v>
      </c>
      <c r="E24" s="6" t="s">
        <v>73</v>
      </c>
    </row>
    <row r="25" spans="1:5" ht="14.4">
      <c r="A25" s="1">
        <v>23</v>
      </c>
      <c r="B25" s="3" t="s">
        <v>118</v>
      </c>
      <c r="C25" s="5" t="s">
        <v>119</v>
      </c>
      <c r="D25" s="1" t="s">
        <v>72</v>
      </c>
      <c r="E25" s="6" t="s">
        <v>73</v>
      </c>
    </row>
    <row r="26" spans="1:5" ht="14.4">
      <c r="A26" s="1">
        <v>24</v>
      </c>
      <c r="B26" s="3" t="s">
        <v>120</v>
      </c>
      <c r="C26" s="4" t="s">
        <v>121</v>
      </c>
      <c r="D26" s="1" t="s">
        <v>72</v>
      </c>
      <c r="E26" s="6" t="s">
        <v>73</v>
      </c>
    </row>
    <row r="27" spans="1:5" ht="14.4">
      <c r="A27" s="1">
        <v>25</v>
      </c>
      <c r="B27" s="3" t="s">
        <v>122</v>
      </c>
      <c r="C27" s="4" t="s">
        <v>123</v>
      </c>
      <c r="D27" s="1" t="s">
        <v>72</v>
      </c>
      <c r="E27" s="6" t="s">
        <v>73</v>
      </c>
    </row>
    <row r="28" spans="1:5" ht="14.4">
      <c r="A28" s="1">
        <v>25.1</v>
      </c>
      <c r="B28" s="3" t="s">
        <v>124</v>
      </c>
      <c r="C28" s="5" t="s">
        <v>125</v>
      </c>
      <c r="D28" s="1" t="s">
        <v>72</v>
      </c>
      <c r="E28" s="6" t="s">
        <v>73</v>
      </c>
    </row>
    <row r="29" spans="1:5" ht="14.4">
      <c r="A29" s="1">
        <v>26</v>
      </c>
      <c r="B29" s="3" t="s">
        <v>126</v>
      </c>
      <c r="C29" s="4" t="s">
        <v>127</v>
      </c>
      <c r="D29" s="1" t="s">
        <v>72</v>
      </c>
      <c r="E29" s="6" t="s">
        <v>73</v>
      </c>
    </row>
    <row r="30" spans="1:5" ht="14.4">
      <c r="A30" s="1">
        <v>26.1</v>
      </c>
      <c r="B30" s="3" t="s">
        <v>128</v>
      </c>
      <c r="C30" s="4" t="s">
        <v>129</v>
      </c>
      <c r="D30" s="1" t="s">
        <v>72</v>
      </c>
      <c r="E30" s="6"/>
    </row>
    <row r="31" spans="1:5" ht="14.4">
      <c r="A31" s="1">
        <v>27</v>
      </c>
      <c r="B31" s="3" t="s">
        <v>130</v>
      </c>
      <c r="C31" s="4" t="s">
        <v>131</v>
      </c>
      <c r="D31" s="1" t="s">
        <v>72</v>
      </c>
      <c r="E31" s="6" t="s">
        <v>73</v>
      </c>
    </row>
    <row r="32" spans="1:5" ht="14.4">
      <c r="A32" s="1">
        <v>28</v>
      </c>
      <c r="B32" s="3" t="s">
        <v>132</v>
      </c>
      <c r="C32" s="4" t="s">
        <v>133</v>
      </c>
      <c r="D32" s="1" t="s">
        <v>72</v>
      </c>
      <c r="E32" s="6" t="s">
        <v>73</v>
      </c>
    </row>
    <row r="33" spans="1:5" ht="14.4">
      <c r="A33" s="1">
        <v>29</v>
      </c>
      <c r="B33" s="3" t="s">
        <v>134</v>
      </c>
      <c r="C33" s="4" t="s">
        <v>135</v>
      </c>
      <c r="D33" s="1" t="s">
        <v>72</v>
      </c>
      <c r="E33" s="6" t="s">
        <v>73</v>
      </c>
    </row>
    <row r="34" spans="1:5" ht="14.4">
      <c r="A34" s="1">
        <v>30</v>
      </c>
      <c r="B34" s="3" t="s">
        <v>136</v>
      </c>
      <c r="C34" s="4" t="s">
        <v>137</v>
      </c>
      <c r="D34" s="1" t="s">
        <v>72</v>
      </c>
      <c r="E34" s="6" t="s">
        <v>73</v>
      </c>
    </row>
    <row r="35" spans="1:5" ht="14.4">
      <c r="A35" s="1">
        <v>31</v>
      </c>
      <c r="B35" s="3" t="s">
        <v>138</v>
      </c>
      <c r="C35" s="4" t="s">
        <v>139</v>
      </c>
      <c r="D35" s="1" t="s">
        <v>72</v>
      </c>
      <c r="E35" s="6" t="s">
        <v>73</v>
      </c>
    </row>
    <row r="36" spans="1:5" ht="14.4">
      <c r="A36" s="1">
        <v>32</v>
      </c>
      <c r="B36" s="3" t="s">
        <v>140</v>
      </c>
      <c r="C36" s="4" t="s">
        <v>141</v>
      </c>
      <c r="D36" s="1" t="s">
        <v>72</v>
      </c>
      <c r="E36" s="6" t="s">
        <v>73</v>
      </c>
    </row>
  </sheetData>
  <autoFilter ref="A1:E36" xr:uid="{00000000-0009-0000-0000-000002000000}"/>
  <sortState xmlns:xlrd2="http://schemas.microsoft.com/office/spreadsheetml/2017/richdata2" ref="A37:E37">
    <sortCondition ref="A37"/>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1E5B4F"/>
    <pageSetUpPr fitToPage="1"/>
  </sheetPr>
  <dimension ref="A1:AO57"/>
  <sheetViews>
    <sheetView showGridLines="0" tabSelected="1" topLeftCell="A26" zoomScale="90" zoomScaleNormal="90" zoomScaleSheetLayoutView="90" workbookViewId="0">
      <selection activeCell="B50" sqref="B50:D50"/>
    </sheetView>
  </sheetViews>
  <sheetFormatPr baseColWidth="10" defaultColWidth="11.44140625" defaultRowHeight="15"/>
  <cols>
    <col min="1" max="1" width="24.88671875" style="18" customWidth="1"/>
    <col min="2" max="2" width="33.88671875" style="18" customWidth="1"/>
    <col min="3" max="3" width="6.109375" style="18" customWidth="1"/>
    <col min="4" max="6" width="14.6640625" style="18" customWidth="1"/>
    <col min="7" max="7" width="0.88671875" style="18" customWidth="1"/>
    <col min="8" max="8" width="10.33203125" style="18" customWidth="1"/>
    <col min="9" max="9" width="1.6640625" style="18" customWidth="1"/>
    <col min="10" max="12" width="14.6640625" style="18" customWidth="1"/>
    <col min="13" max="13" width="0.6640625" style="18" customWidth="1"/>
    <col min="14" max="14" width="10.33203125" style="18" customWidth="1"/>
    <col min="15" max="15" width="1.6640625" style="18" customWidth="1"/>
    <col min="16" max="18" width="14.6640625" style="18" customWidth="1"/>
    <col min="19" max="19" width="0.88671875" style="18" customWidth="1"/>
    <col min="20" max="20" width="10.33203125" style="18" customWidth="1"/>
    <col min="21" max="21" width="1.6640625" style="18" customWidth="1"/>
    <col min="22" max="24" width="14.6640625" style="18" customWidth="1"/>
    <col min="25" max="25" width="0.88671875" style="18" customWidth="1"/>
    <col min="26" max="26" width="10.33203125" style="18" customWidth="1"/>
    <col min="27" max="27" width="5.88671875" style="18" customWidth="1"/>
    <col min="28" max="28" width="13.109375" style="19" customWidth="1"/>
    <col min="29" max="16384" width="11.44140625" style="18"/>
  </cols>
  <sheetData>
    <row r="1" spans="1:41" ht="18.75" customHeight="1">
      <c r="A1" s="56" t="s">
        <v>142</v>
      </c>
      <c r="B1" s="57"/>
      <c r="C1" s="57"/>
      <c r="D1" s="57"/>
      <c r="E1" s="57"/>
      <c r="F1" s="57"/>
      <c r="G1" s="57"/>
      <c r="H1" s="57"/>
      <c r="I1" s="57"/>
      <c r="J1" s="57"/>
      <c r="K1" s="57"/>
      <c r="L1" s="57"/>
      <c r="M1" s="57"/>
      <c r="N1" s="57"/>
      <c r="O1" s="58"/>
      <c r="P1" s="58"/>
      <c r="Q1" s="58"/>
      <c r="R1" s="58"/>
      <c r="S1" s="58"/>
      <c r="T1" s="58"/>
      <c r="U1" s="58"/>
      <c r="V1" s="58"/>
      <c r="W1" s="58"/>
      <c r="X1" s="58"/>
      <c r="Y1" s="58"/>
      <c r="Z1" s="59"/>
    </row>
    <row r="2" spans="1:41" ht="15.75" customHeight="1">
      <c r="A2" s="60" t="s">
        <v>143</v>
      </c>
      <c r="B2" s="61"/>
      <c r="C2" s="61"/>
      <c r="D2" s="61"/>
      <c r="E2" s="61"/>
      <c r="F2" s="61"/>
      <c r="G2" s="61"/>
      <c r="H2" s="61"/>
      <c r="I2" s="61"/>
      <c r="J2" s="61"/>
      <c r="K2" s="62"/>
      <c r="L2" s="62"/>
      <c r="M2" s="62"/>
      <c r="N2" s="62"/>
      <c r="O2" s="62"/>
      <c r="P2" s="62"/>
      <c r="Q2" s="62"/>
      <c r="R2" s="62"/>
      <c r="S2" s="62"/>
      <c r="T2" s="62"/>
      <c r="U2" s="62"/>
      <c r="V2" s="62"/>
      <c r="W2" s="62"/>
      <c r="X2" s="62"/>
      <c r="Y2" s="62"/>
      <c r="Z2" s="63"/>
    </row>
    <row r="3" spans="1:41" ht="15.9" customHeight="1">
      <c r="A3" s="60" t="s">
        <v>144</v>
      </c>
      <c r="B3" s="61"/>
      <c r="C3" s="64"/>
      <c r="D3" s="64"/>
      <c r="E3" s="64"/>
      <c r="F3" s="64"/>
      <c r="G3" s="64"/>
      <c r="H3" s="64"/>
      <c r="I3" s="62"/>
      <c r="J3" s="62"/>
      <c r="K3" s="62"/>
      <c r="L3" s="62"/>
      <c r="M3" s="62"/>
      <c r="N3" s="62"/>
      <c r="O3" s="62"/>
      <c r="P3" s="62"/>
      <c r="Q3" s="62"/>
      <c r="R3" s="62"/>
      <c r="S3" s="62"/>
      <c r="T3" s="62"/>
      <c r="U3" s="62"/>
      <c r="V3" s="62"/>
      <c r="W3" s="62"/>
      <c r="X3" s="62"/>
      <c r="Y3" s="62"/>
      <c r="Z3" s="63"/>
    </row>
    <row r="4" spans="1:41" ht="15.9" customHeight="1">
      <c r="A4" s="60" t="s">
        <v>145</v>
      </c>
      <c r="B4" s="65"/>
      <c r="C4" s="66"/>
      <c r="D4" s="66"/>
      <c r="E4" s="66"/>
      <c r="F4" s="66"/>
      <c r="G4" s="66"/>
      <c r="H4" s="66"/>
      <c r="I4" s="62"/>
      <c r="J4" s="62"/>
      <c r="K4" s="62"/>
      <c r="L4" s="62"/>
      <c r="M4" s="62"/>
      <c r="N4" s="62"/>
      <c r="O4" s="62"/>
      <c r="P4" s="62"/>
      <c r="Q4" s="62"/>
      <c r="R4" s="62"/>
      <c r="S4" s="62"/>
      <c r="T4" s="62"/>
      <c r="U4" s="62"/>
      <c r="V4" s="62"/>
      <c r="W4" s="62"/>
      <c r="X4" s="62"/>
      <c r="Y4" s="62"/>
      <c r="Z4" s="63"/>
    </row>
    <row r="5" spans="1:41" ht="15.9" customHeight="1">
      <c r="A5" s="60" t="s">
        <v>146</v>
      </c>
      <c r="B5" s="65"/>
      <c r="C5" s="66"/>
      <c r="D5" s="66"/>
      <c r="E5" s="66"/>
      <c r="F5" s="66"/>
      <c r="G5" s="66"/>
      <c r="H5" s="66"/>
      <c r="I5" s="62"/>
      <c r="J5" s="62"/>
      <c r="K5" s="62"/>
      <c r="L5" s="62"/>
      <c r="M5" s="62"/>
      <c r="N5" s="62"/>
      <c r="O5" s="62"/>
      <c r="P5" s="62"/>
      <c r="Q5" s="62"/>
      <c r="R5" s="62"/>
      <c r="S5" s="62"/>
      <c r="T5" s="62"/>
      <c r="U5" s="62"/>
      <c r="V5" s="62"/>
      <c r="W5" s="62"/>
      <c r="X5" s="62"/>
      <c r="Y5" s="62"/>
      <c r="Z5" s="63"/>
    </row>
    <row r="6" spans="1:41" ht="33" customHeight="1" thickBot="1">
      <c r="A6" s="543" t="s">
        <v>8</v>
      </c>
      <c r="B6" s="544"/>
      <c r="C6" s="544"/>
      <c r="D6" s="544"/>
      <c r="E6" s="544"/>
      <c r="F6" s="544"/>
      <c r="G6" s="544"/>
      <c r="H6" s="544"/>
      <c r="I6" s="544"/>
      <c r="J6" s="544"/>
      <c r="K6" s="544"/>
      <c r="L6" s="544"/>
      <c r="M6" s="544"/>
      <c r="N6" s="544"/>
      <c r="O6" s="544"/>
      <c r="P6" s="544"/>
      <c r="Q6" s="544"/>
      <c r="R6" s="544"/>
      <c r="S6" s="544"/>
      <c r="T6" s="544"/>
      <c r="U6" s="544"/>
      <c r="V6" s="544"/>
      <c r="W6" s="544"/>
      <c r="X6" s="544"/>
      <c r="Y6" s="544"/>
      <c r="Z6" s="545"/>
    </row>
    <row r="7" spans="1:41" ht="30" customHeight="1" thickBot="1">
      <c r="A7" s="551" t="s">
        <v>147</v>
      </c>
      <c r="B7" s="554" t="s">
        <v>148</v>
      </c>
      <c r="C7" s="557"/>
      <c r="D7" s="534" t="s">
        <v>149</v>
      </c>
      <c r="E7" s="535"/>
      <c r="F7" s="535"/>
      <c r="G7" s="535"/>
      <c r="H7" s="536"/>
      <c r="I7" s="279"/>
      <c r="J7" s="534" t="s">
        <v>150</v>
      </c>
      <c r="K7" s="535"/>
      <c r="L7" s="535"/>
      <c r="M7" s="535"/>
      <c r="N7" s="536"/>
      <c r="O7" s="279"/>
      <c r="P7" s="546" t="s">
        <v>151</v>
      </c>
      <c r="Q7" s="547"/>
      <c r="R7" s="547"/>
      <c r="S7" s="547"/>
      <c r="T7" s="548"/>
      <c r="U7" s="279"/>
      <c r="V7" s="534" t="s">
        <v>152</v>
      </c>
      <c r="W7" s="535"/>
      <c r="X7" s="535"/>
      <c r="Y7" s="535"/>
      <c r="Z7" s="536"/>
    </row>
    <row r="8" spans="1:41" ht="48.75" customHeight="1">
      <c r="A8" s="552"/>
      <c r="B8" s="555"/>
      <c r="C8" s="558"/>
      <c r="D8" s="537" t="s">
        <v>153</v>
      </c>
      <c r="E8" s="538"/>
      <c r="F8" s="539"/>
      <c r="G8" s="20"/>
      <c r="H8" s="532" t="s">
        <v>154</v>
      </c>
      <c r="I8" s="67"/>
      <c r="J8" s="537" t="s">
        <v>153</v>
      </c>
      <c r="K8" s="538"/>
      <c r="L8" s="539"/>
      <c r="M8" s="20"/>
      <c r="N8" s="532" t="s">
        <v>154</v>
      </c>
      <c r="O8" s="67"/>
      <c r="P8" s="537" t="s">
        <v>153</v>
      </c>
      <c r="Q8" s="538"/>
      <c r="R8" s="539"/>
      <c r="S8" s="21"/>
      <c r="T8" s="532" t="s">
        <v>154</v>
      </c>
      <c r="U8" s="67"/>
      <c r="V8" s="537" t="s">
        <v>153</v>
      </c>
      <c r="W8" s="538"/>
      <c r="X8" s="539"/>
      <c r="Y8" s="21"/>
      <c r="Z8" s="549" t="s">
        <v>154</v>
      </c>
    </row>
    <row r="9" spans="1:41" ht="25.5" customHeight="1">
      <c r="A9" s="553"/>
      <c r="B9" s="556"/>
      <c r="C9" s="559"/>
      <c r="D9" s="22" t="s">
        <v>155</v>
      </c>
      <c r="E9" s="23" t="s">
        <v>156</v>
      </c>
      <c r="F9" s="22" t="s">
        <v>157</v>
      </c>
      <c r="G9" s="24"/>
      <c r="H9" s="533"/>
      <c r="I9" s="67"/>
      <c r="J9" s="25" t="s">
        <v>158</v>
      </c>
      <c r="K9" s="25" t="s">
        <v>159</v>
      </c>
      <c r="L9" s="26" t="s">
        <v>160</v>
      </c>
      <c r="M9" s="27"/>
      <c r="N9" s="533"/>
      <c r="O9" s="67"/>
      <c r="P9" s="25" t="s">
        <v>161</v>
      </c>
      <c r="Q9" s="25" t="s">
        <v>162</v>
      </c>
      <c r="R9" s="26" t="s">
        <v>163</v>
      </c>
      <c r="S9" s="27"/>
      <c r="T9" s="533"/>
      <c r="U9" s="67"/>
      <c r="V9" s="25" t="s">
        <v>164</v>
      </c>
      <c r="W9" s="25" t="s">
        <v>165</v>
      </c>
      <c r="X9" s="25" t="s">
        <v>166</v>
      </c>
      <c r="Y9" s="27"/>
      <c r="Z9" s="550"/>
    </row>
    <row r="10" spans="1:41" ht="16.2" customHeight="1">
      <c r="A10" s="566" t="str">
        <f>VLOOKUP('Hoja de trabajo'!$A$2,Hoja1!$B$1:$C$36,2,FALSE)</f>
        <v>U. de Guanajuato</v>
      </c>
      <c r="B10" s="28"/>
      <c r="C10" s="29"/>
      <c r="D10" s="163"/>
      <c r="E10" s="164"/>
      <c r="F10" s="165"/>
      <c r="G10" s="166"/>
      <c r="H10" s="540"/>
      <c r="I10" s="167"/>
      <c r="J10" s="163"/>
      <c r="K10" s="164"/>
      <c r="L10" s="164"/>
      <c r="M10" s="166"/>
      <c r="N10" s="540"/>
      <c r="O10" s="167"/>
      <c r="P10" s="163"/>
      <c r="Q10" s="164"/>
      <c r="R10" s="164"/>
      <c r="S10" s="166"/>
      <c r="T10" s="540"/>
      <c r="U10" s="167"/>
      <c r="V10" s="163"/>
      <c r="W10" s="164"/>
      <c r="X10" s="165"/>
      <c r="Y10" s="31"/>
      <c r="Z10" s="529"/>
    </row>
    <row r="11" spans="1:41" ht="27.75" customHeight="1">
      <c r="A11" s="567"/>
      <c r="B11" s="31"/>
      <c r="C11" s="32"/>
      <c r="D11" s="168"/>
      <c r="E11" s="169"/>
      <c r="F11" s="170"/>
      <c r="G11" s="171"/>
      <c r="H11" s="541"/>
      <c r="I11" s="167"/>
      <c r="J11" s="168"/>
      <c r="K11" s="169"/>
      <c r="L11" s="170"/>
      <c r="M11" s="166"/>
      <c r="N11" s="541"/>
      <c r="O11" s="167"/>
      <c r="P11" s="168"/>
      <c r="Q11" s="169"/>
      <c r="R11" s="170"/>
      <c r="S11" s="166"/>
      <c r="T11" s="541"/>
      <c r="U11" s="167"/>
      <c r="V11" s="168"/>
      <c r="W11" s="169"/>
      <c r="X11" s="170"/>
      <c r="Y11" s="31"/>
      <c r="Z11" s="530"/>
      <c r="AC11" s="34"/>
    </row>
    <row r="12" spans="1:41" ht="41.25" customHeight="1">
      <c r="A12" s="567"/>
      <c r="B12" s="568" t="str">
        <f>'Hoja de trabajo'!C49</f>
        <v>SUBSIDIOS PARA ORGANISMOS DESCENTRALIZADOS ESTATALES       U006</v>
      </c>
      <c r="C12" s="35" t="s">
        <v>167</v>
      </c>
      <c r="D12" s="172">
        <f>D13</f>
        <v>0</v>
      </c>
      <c r="E12" s="173">
        <f>D12+E13</f>
        <v>0</v>
      </c>
      <c r="F12" s="174">
        <f>E12+F13</f>
        <v>787760</v>
      </c>
      <c r="G12" s="175"/>
      <c r="H12" s="541"/>
      <c r="I12" s="167"/>
      <c r="J12" s="172">
        <f>F12+J13</f>
        <v>787760</v>
      </c>
      <c r="K12" s="173">
        <f>J12+K13</f>
        <v>787760</v>
      </c>
      <c r="L12" s="173">
        <f>K12+L13</f>
        <v>787760</v>
      </c>
      <c r="M12" s="176"/>
      <c r="N12" s="541"/>
      <c r="O12" s="167"/>
      <c r="P12" s="172">
        <f>L12+P13</f>
        <v>787760</v>
      </c>
      <c r="Q12" s="173">
        <f>P12+Q13</f>
        <v>787760</v>
      </c>
      <c r="R12" s="173">
        <f>Q12+R13</f>
        <v>787760</v>
      </c>
      <c r="S12" s="176"/>
      <c r="T12" s="541"/>
      <c r="U12" s="167"/>
      <c r="V12" s="172">
        <f>R12+V13</f>
        <v>787760</v>
      </c>
      <c r="W12" s="173">
        <f>V12+W13</f>
        <v>787760</v>
      </c>
      <c r="X12" s="174">
        <f>W12+X13</f>
        <v>787760</v>
      </c>
      <c r="Y12" s="36"/>
      <c r="Z12" s="530"/>
      <c r="AC12" s="34"/>
    </row>
    <row r="13" spans="1:41" s="276" customFormat="1" ht="15.6">
      <c r="A13" s="567"/>
      <c r="B13" s="563"/>
      <c r="C13" s="268" t="s">
        <v>48</v>
      </c>
      <c r="D13" s="269">
        <f>'Hoja de trabajo'!C30</f>
        <v>0</v>
      </c>
      <c r="E13" s="183">
        <f>'Hoja de trabajo'!D30</f>
        <v>0</v>
      </c>
      <c r="F13" s="184">
        <f>'Hoja de trabajo'!E30</f>
        <v>787760</v>
      </c>
      <c r="G13" s="270"/>
      <c r="H13" s="542"/>
      <c r="I13" s="271"/>
      <c r="J13" s="269">
        <f>'Hoja de trabajo'!G30</f>
        <v>0</v>
      </c>
      <c r="K13" s="183">
        <f>'Hoja de trabajo'!H30</f>
        <v>0</v>
      </c>
      <c r="L13" s="183">
        <f>'Hoja de trabajo'!I30</f>
        <v>0</v>
      </c>
      <c r="M13" s="272"/>
      <c r="N13" s="542"/>
      <c r="O13" s="271"/>
      <c r="P13" s="269">
        <f>'Hoja de trabajo'!K30</f>
        <v>0</v>
      </c>
      <c r="Q13" s="183">
        <f>'Hoja de trabajo'!L30</f>
        <v>0</v>
      </c>
      <c r="R13" s="183">
        <f>'Hoja de trabajo'!M30</f>
        <v>0</v>
      </c>
      <c r="S13" s="272"/>
      <c r="T13" s="542"/>
      <c r="U13" s="271"/>
      <c r="V13" s="269">
        <f>'Hoja de trabajo'!O30</f>
        <v>0</v>
      </c>
      <c r="W13" s="183">
        <f>'Hoja de trabajo'!P30</f>
        <v>0</v>
      </c>
      <c r="X13" s="183">
        <f>'Hoja de trabajo'!Q30</f>
        <v>0</v>
      </c>
      <c r="Y13" s="273"/>
      <c r="Z13" s="531"/>
      <c r="AA13" s="274"/>
      <c r="AB13" s="274"/>
      <c r="AC13" s="275"/>
      <c r="AD13" s="274"/>
      <c r="AE13" s="274"/>
      <c r="AF13" s="274"/>
      <c r="AG13" s="274"/>
      <c r="AH13" s="274"/>
      <c r="AI13" s="274"/>
      <c r="AJ13" s="274"/>
      <c r="AK13" s="274"/>
      <c r="AL13" s="274"/>
      <c r="AM13" s="274"/>
      <c r="AN13" s="274"/>
      <c r="AO13" s="274"/>
    </row>
    <row r="14" spans="1:41" s="37" customFormat="1" ht="15.6">
      <c r="A14" s="567"/>
      <c r="B14" s="38"/>
      <c r="C14" s="39"/>
      <c r="D14" s="179"/>
      <c r="E14" s="180"/>
      <c r="F14" s="181"/>
      <c r="G14" s="177"/>
      <c r="H14" s="520"/>
      <c r="I14" s="167"/>
      <c r="J14" s="182"/>
      <c r="K14" s="180"/>
      <c r="L14" s="180"/>
      <c r="M14" s="178"/>
      <c r="N14" s="520"/>
      <c r="O14" s="167"/>
      <c r="P14" s="182"/>
      <c r="Q14" s="180"/>
      <c r="R14" s="180"/>
      <c r="S14" s="178"/>
      <c r="T14" s="520"/>
      <c r="U14" s="167"/>
      <c r="V14" s="182"/>
      <c r="W14" s="180"/>
      <c r="X14" s="181"/>
      <c r="Y14" s="40"/>
      <c r="Z14" s="574"/>
      <c r="AA14" s="18"/>
      <c r="AB14" s="19"/>
      <c r="AC14" s="41"/>
      <c r="AD14" s="18"/>
      <c r="AE14" s="18"/>
      <c r="AF14" s="18"/>
      <c r="AG14" s="18"/>
      <c r="AH14" s="18"/>
      <c r="AI14" s="18"/>
      <c r="AJ14" s="18"/>
      <c r="AK14" s="18"/>
      <c r="AL14" s="18"/>
      <c r="AM14" s="18"/>
      <c r="AN14" s="18"/>
      <c r="AO14" s="18"/>
    </row>
    <row r="15" spans="1:41" ht="30.75" customHeight="1">
      <c r="A15" s="567"/>
      <c r="B15" s="562" t="str">
        <f>'Hoja de trabajo'!C50</f>
        <v>EXTRAORDINARIO       U006</v>
      </c>
      <c r="C15" s="35" t="s">
        <v>167</v>
      </c>
      <c r="D15" s="172">
        <f>D16</f>
        <v>0</v>
      </c>
      <c r="E15" s="173">
        <f>D15+E16</f>
        <v>0</v>
      </c>
      <c r="F15" s="174">
        <f>E15+F16</f>
        <v>0</v>
      </c>
      <c r="G15" s="175"/>
      <c r="H15" s="521"/>
      <c r="I15" s="167"/>
      <c r="J15" s="172">
        <f>F15+J16</f>
        <v>0</v>
      </c>
      <c r="K15" s="173">
        <f>J15+K16</f>
        <v>0</v>
      </c>
      <c r="L15" s="173">
        <f>K15+L16</f>
        <v>0</v>
      </c>
      <c r="M15" s="176"/>
      <c r="N15" s="521"/>
      <c r="O15" s="167"/>
      <c r="P15" s="172">
        <f>L15+P16</f>
        <v>0</v>
      </c>
      <c r="Q15" s="173">
        <f>P15+Q16</f>
        <v>0</v>
      </c>
      <c r="R15" s="173">
        <f>Q15+R16</f>
        <v>0</v>
      </c>
      <c r="S15" s="176"/>
      <c r="T15" s="521"/>
      <c r="U15" s="167"/>
      <c r="V15" s="172">
        <f>R15+V16</f>
        <v>0</v>
      </c>
      <c r="W15" s="173">
        <f>V15+W16</f>
        <v>0</v>
      </c>
      <c r="X15" s="174">
        <f>W15+X16</f>
        <v>0</v>
      </c>
      <c r="Y15" s="42"/>
      <c r="Z15" s="575"/>
    </row>
    <row r="16" spans="1:41" s="274" customFormat="1" ht="30.75" customHeight="1">
      <c r="A16" s="567"/>
      <c r="B16" s="563"/>
      <c r="C16" s="268" t="s">
        <v>48</v>
      </c>
      <c r="D16" s="269">
        <f>'Hoja de trabajo'!C32</f>
        <v>0</v>
      </c>
      <c r="E16" s="183">
        <f>'Hoja de trabajo'!D32</f>
        <v>0</v>
      </c>
      <c r="F16" s="184">
        <f>'Hoja de trabajo'!E32</f>
        <v>0</v>
      </c>
      <c r="G16" s="270"/>
      <c r="H16" s="522"/>
      <c r="I16" s="271"/>
      <c r="J16" s="269">
        <f>'Hoja de trabajo'!G32</f>
        <v>0</v>
      </c>
      <c r="K16" s="183">
        <f>'Hoja de trabajo'!H32</f>
        <v>0</v>
      </c>
      <c r="L16" s="183">
        <f>'Hoja de trabajo'!I32</f>
        <v>0</v>
      </c>
      <c r="M16" s="272"/>
      <c r="N16" s="522"/>
      <c r="O16" s="271"/>
      <c r="P16" s="269">
        <f>'Hoja de trabajo'!K32</f>
        <v>0</v>
      </c>
      <c r="Q16" s="183">
        <f>'Hoja de trabajo'!L32</f>
        <v>0</v>
      </c>
      <c r="R16" s="183">
        <f>'Hoja de trabajo'!M32</f>
        <v>0</v>
      </c>
      <c r="S16" s="272"/>
      <c r="T16" s="522"/>
      <c r="U16" s="271"/>
      <c r="V16" s="269">
        <f>'Hoja de trabajo'!O32</f>
        <v>0</v>
      </c>
      <c r="W16" s="183">
        <f>'Hoja de trabajo'!P32</f>
        <v>0</v>
      </c>
      <c r="X16" s="184">
        <f>'Hoja de trabajo'!Q32</f>
        <v>0</v>
      </c>
      <c r="Y16" s="277"/>
      <c r="Z16" s="576"/>
      <c r="AC16" s="275"/>
    </row>
    <row r="17" spans="1:29">
      <c r="A17" s="567"/>
      <c r="B17" s="43"/>
      <c r="C17" s="39"/>
      <c r="D17" s="185"/>
      <c r="E17" s="186"/>
      <c r="F17" s="187"/>
      <c r="G17" s="175"/>
      <c r="H17" s="523"/>
      <c r="I17" s="167"/>
      <c r="J17" s="185"/>
      <c r="K17" s="186"/>
      <c r="L17" s="186"/>
      <c r="M17" s="188"/>
      <c r="N17" s="523"/>
      <c r="O17" s="167"/>
      <c r="P17" s="185"/>
      <c r="Q17" s="186"/>
      <c r="R17" s="187"/>
      <c r="S17" s="188"/>
      <c r="T17" s="523"/>
      <c r="U17" s="167"/>
      <c r="V17" s="185"/>
      <c r="W17" s="186"/>
      <c r="X17" s="187"/>
      <c r="Y17" s="44"/>
      <c r="Z17" s="526"/>
    </row>
    <row r="18" spans="1:29" ht="30.75" customHeight="1">
      <c r="A18" s="567"/>
      <c r="B18" s="562" t="str">
        <f>'Hoja de trabajo'!C51</f>
        <v>RENDIMIENTOS FINANCIEROS      U006</v>
      </c>
      <c r="C18" s="35" t="s">
        <v>167</v>
      </c>
      <c r="D18" s="172">
        <f>D19</f>
        <v>0</v>
      </c>
      <c r="E18" s="173">
        <f>D18+E19</f>
        <v>0</v>
      </c>
      <c r="F18" s="174">
        <f>E18+F19</f>
        <v>0</v>
      </c>
      <c r="G18" s="175"/>
      <c r="H18" s="524"/>
      <c r="I18" s="167"/>
      <c r="J18" s="172">
        <f>F18+J19</f>
        <v>0</v>
      </c>
      <c r="K18" s="173">
        <f>J18+K19</f>
        <v>0</v>
      </c>
      <c r="L18" s="173">
        <f>K18+L19</f>
        <v>0</v>
      </c>
      <c r="M18" s="176"/>
      <c r="N18" s="524"/>
      <c r="O18" s="167"/>
      <c r="P18" s="172">
        <f>L18+P19</f>
        <v>0</v>
      </c>
      <c r="Q18" s="173">
        <f>P18+Q19</f>
        <v>0</v>
      </c>
      <c r="R18" s="174">
        <f>Q18+R19</f>
        <v>0</v>
      </c>
      <c r="S18" s="176"/>
      <c r="T18" s="524"/>
      <c r="U18" s="167"/>
      <c r="V18" s="172">
        <f>R18+V19</f>
        <v>0</v>
      </c>
      <c r="W18" s="173">
        <f>V18+W19</f>
        <v>0</v>
      </c>
      <c r="X18" s="174">
        <f>W18+X19</f>
        <v>0</v>
      </c>
      <c r="Y18" s="42"/>
      <c r="Z18" s="527"/>
    </row>
    <row r="19" spans="1:29" s="274" customFormat="1" ht="30.75" customHeight="1">
      <c r="A19" s="567"/>
      <c r="B19" s="563"/>
      <c r="C19" s="268" t="s">
        <v>48</v>
      </c>
      <c r="D19" s="269">
        <f>'Hoja de trabajo'!C34</f>
        <v>0</v>
      </c>
      <c r="E19" s="183">
        <f>'Hoja de trabajo'!D34</f>
        <v>0</v>
      </c>
      <c r="F19" s="184">
        <f>'Hoja de trabajo'!E34</f>
        <v>0</v>
      </c>
      <c r="G19" s="270"/>
      <c r="H19" s="525"/>
      <c r="I19" s="271"/>
      <c r="J19" s="269">
        <f>'Hoja de trabajo'!G34</f>
        <v>0</v>
      </c>
      <c r="K19" s="183">
        <f>'Hoja de trabajo'!H34</f>
        <v>0</v>
      </c>
      <c r="L19" s="183">
        <f>'Hoja de trabajo'!I34</f>
        <v>0</v>
      </c>
      <c r="M19" s="272"/>
      <c r="N19" s="525"/>
      <c r="O19" s="271"/>
      <c r="P19" s="269">
        <f>'Hoja de trabajo'!K34</f>
        <v>0</v>
      </c>
      <c r="Q19" s="183">
        <f>'Hoja de trabajo'!L34</f>
        <v>0</v>
      </c>
      <c r="R19" s="183">
        <f>'Hoja de trabajo'!M34</f>
        <v>0</v>
      </c>
      <c r="S19" s="272"/>
      <c r="T19" s="525"/>
      <c r="U19" s="271"/>
      <c r="V19" s="269">
        <f>'Hoja de trabajo'!O34</f>
        <v>0</v>
      </c>
      <c r="W19" s="183">
        <f>'Hoja de trabajo'!P34</f>
        <v>0</v>
      </c>
      <c r="X19" s="184">
        <f>'Hoja de trabajo'!Q34</f>
        <v>0</v>
      </c>
      <c r="Y19" s="277"/>
      <c r="Z19" s="528"/>
      <c r="AC19" s="275"/>
    </row>
    <row r="20" spans="1:29">
      <c r="A20" s="567"/>
      <c r="B20" s="43"/>
      <c r="C20" s="39"/>
      <c r="D20" s="185"/>
      <c r="E20" s="186"/>
      <c r="F20" s="187"/>
      <c r="G20" s="175"/>
      <c r="H20" s="523"/>
      <c r="I20" s="167"/>
      <c r="J20" s="185"/>
      <c r="K20" s="186"/>
      <c r="L20" s="186"/>
      <c r="M20" s="188"/>
      <c r="N20" s="523"/>
      <c r="O20" s="167"/>
      <c r="P20" s="185"/>
      <c r="Q20" s="186"/>
      <c r="R20" s="186"/>
      <c r="S20" s="188"/>
      <c r="T20" s="523"/>
      <c r="U20" s="167"/>
      <c r="V20" s="185"/>
      <c r="W20" s="186"/>
      <c r="X20" s="187"/>
      <c r="Y20" s="44"/>
      <c r="Z20" s="526"/>
    </row>
    <row r="21" spans="1:29" ht="30.75" customHeight="1">
      <c r="A21" s="567"/>
      <c r="B21" s="562" t="str">
        <f>'Hoja de trabajo'!C52</f>
        <v>PROGRAMA PARA EL DESARROLLO PROFESIONAL DOCENTE (PRODEP)                   S247</v>
      </c>
      <c r="C21" s="35" t="s">
        <v>167</v>
      </c>
      <c r="D21" s="172">
        <f>D22</f>
        <v>0</v>
      </c>
      <c r="E21" s="173">
        <f>D21+E22</f>
        <v>0</v>
      </c>
      <c r="F21" s="174">
        <f>E21+F22</f>
        <v>0</v>
      </c>
      <c r="G21" s="175"/>
      <c r="H21" s="524"/>
      <c r="I21" s="167"/>
      <c r="J21" s="172">
        <f>F21+J22</f>
        <v>0</v>
      </c>
      <c r="K21" s="173">
        <f>J21+K22</f>
        <v>0</v>
      </c>
      <c r="L21" s="173">
        <f>K21+L22</f>
        <v>0</v>
      </c>
      <c r="M21" s="176"/>
      <c r="N21" s="524"/>
      <c r="O21" s="167"/>
      <c r="P21" s="172">
        <f>L21+P22</f>
        <v>0</v>
      </c>
      <c r="Q21" s="173">
        <f>P21+Q22</f>
        <v>0</v>
      </c>
      <c r="R21" s="173">
        <f>Q21+R22</f>
        <v>0</v>
      </c>
      <c r="S21" s="176"/>
      <c r="T21" s="524"/>
      <c r="U21" s="167"/>
      <c r="V21" s="172">
        <f>R21+V22</f>
        <v>0</v>
      </c>
      <c r="W21" s="173">
        <f>V21+W22</f>
        <v>0</v>
      </c>
      <c r="X21" s="174">
        <f>W21+X22</f>
        <v>0</v>
      </c>
      <c r="Y21" s="42"/>
      <c r="Z21" s="527"/>
    </row>
    <row r="22" spans="1:29" s="274" customFormat="1" ht="30.75" customHeight="1">
      <c r="A22" s="567"/>
      <c r="B22" s="563"/>
      <c r="C22" s="268" t="s">
        <v>48</v>
      </c>
      <c r="D22" s="269">
        <f>'Hoja de trabajo'!C36</f>
        <v>0</v>
      </c>
      <c r="E22" s="183">
        <f>'Hoja de trabajo'!D36</f>
        <v>0</v>
      </c>
      <c r="F22" s="184">
        <f>'Hoja de trabajo'!E36</f>
        <v>0</v>
      </c>
      <c r="G22" s="270"/>
      <c r="H22" s="525"/>
      <c r="I22" s="271"/>
      <c r="J22" s="269">
        <f>'Hoja de trabajo'!G36</f>
        <v>0</v>
      </c>
      <c r="K22" s="183">
        <f>'Hoja de trabajo'!H36</f>
        <v>0</v>
      </c>
      <c r="L22" s="183">
        <f>'Hoja de trabajo'!I36</f>
        <v>0</v>
      </c>
      <c r="M22" s="272"/>
      <c r="N22" s="525"/>
      <c r="O22" s="271"/>
      <c r="P22" s="269">
        <f>'Hoja de trabajo'!K36</f>
        <v>0</v>
      </c>
      <c r="Q22" s="183">
        <f>'Hoja de trabajo'!L36</f>
        <v>0</v>
      </c>
      <c r="R22" s="183">
        <f>'Hoja de trabajo'!M36</f>
        <v>0</v>
      </c>
      <c r="S22" s="272"/>
      <c r="T22" s="525"/>
      <c r="U22" s="271"/>
      <c r="V22" s="269">
        <f>'Hoja de trabajo'!O36</f>
        <v>0</v>
      </c>
      <c r="W22" s="183">
        <f>'Hoja de trabajo'!P36</f>
        <v>0</v>
      </c>
      <c r="X22" s="184">
        <f>'Hoja de trabajo'!Q36</f>
        <v>0</v>
      </c>
      <c r="Y22" s="277"/>
      <c r="Z22" s="528"/>
      <c r="AC22" s="275"/>
    </row>
    <row r="23" spans="1:29">
      <c r="A23" s="567"/>
      <c r="B23" s="43"/>
      <c r="C23" s="39"/>
      <c r="D23" s="185"/>
      <c r="E23" s="186"/>
      <c r="F23" s="187"/>
      <c r="G23" s="175"/>
      <c r="H23" s="523"/>
      <c r="I23" s="167"/>
      <c r="J23" s="185"/>
      <c r="K23" s="186"/>
      <c r="L23" s="186"/>
      <c r="M23" s="188"/>
      <c r="N23" s="523"/>
      <c r="O23" s="167"/>
      <c r="P23" s="185"/>
      <c r="Q23" s="186"/>
      <c r="R23" s="186"/>
      <c r="S23" s="188"/>
      <c r="T23" s="523"/>
      <c r="U23" s="167"/>
      <c r="V23" s="185"/>
      <c r="W23" s="186"/>
      <c r="X23" s="187"/>
      <c r="Y23" s="45"/>
      <c r="Z23" s="526"/>
    </row>
    <row r="24" spans="1:29" ht="30.75" customHeight="1">
      <c r="A24" s="567"/>
      <c r="B24" s="562" t="str">
        <f>'Hoja de trabajo'!C53</f>
        <v>AAA</v>
      </c>
      <c r="C24" s="35" t="s">
        <v>167</v>
      </c>
      <c r="D24" s="172">
        <f>D25</f>
        <v>0</v>
      </c>
      <c r="E24" s="173">
        <f>D24+E25</f>
        <v>0</v>
      </c>
      <c r="F24" s="174">
        <f>E24+F25</f>
        <v>0</v>
      </c>
      <c r="G24" s="175"/>
      <c r="H24" s="524"/>
      <c r="I24" s="167"/>
      <c r="J24" s="172">
        <f>F24+J25</f>
        <v>0</v>
      </c>
      <c r="K24" s="173">
        <f>J24+K25</f>
        <v>0</v>
      </c>
      <c r="L24" s="173">
        <f>K24+L25</f>
        <v>0</v>
      </c>
      <c r="M24" s="176"/>
      <c r="N24" s="524"/>
      <c r="O24" s="167"/>
      <c r="P24" s="172">
        <f>L24+P25</f>
        <v>0</v>
      </c>
      <c r="Q24" s="173">
        <f>P24+Q25</f>
        <v>0</v>
      </c>
      <c r="R24" s="173">
        <f>Q24+R25</f>
        <v>0</v>
      </c>
      <c r="S24" s="176"/>
      <c r="T24" s="524"/>
      <c r="U24" s="167"/>
      <c r="V24" s="172">
        <f>R24+V25</f>
        <v>0</v>
      </c>
      <c r="W24" s="173">
        <f>V24+W25</f>
        <v>0</v>
      </c>
      <c r="X24" s="174">
        <f>W24+X25</f>
        <v>0</v>
      </c>
      <c r="Y24" s="46"/>
      <c r="Z24" s="527"/>
    </row>
    <row r="25" spans="1:29" s="274" customFormat="1" ht="30.75" customHeight="1">
      <c r="A25" s="567"/>
      <c r="B25" s="563"/>
      <c r="C25" s="268" t="s">
        <v>48</v>
      </c>
      <c r="D25" s="269">
        <f>'Hoja de trabajo'!C38</f>
        <v>0</v>
      </c>
      <c r="E25" s="183">
        <f>'Hoja de trabajo'!D38</f>
        <v>0</v>
      </c>
      <c r="F25" s="184">
        <f>'Hoja de trabajo'!E38</f>
        <v>0</v>
      </c>
      <c r="G25" s="270"/>
      <c r="H25" s="525"/>
      <c r="I25" s="271"/>
      <c r="J25" s="269">
        <f>'Hoja de trabajo'!G38</f>
        <v>0</v>
      </c>
      <c r="K25" s="183">
        <f>'Hoja de trabajo'!H38</f>
        <v>0</v>
      </c>
      <c r="L25" s="183">
        <f>'Hoja de trabajo'!I38</f>
        <v>0</v>
      </c>
      <c r="M25" s="272"/>
      <c r="N25" s="525"/>
      <c r="O25" s="271"/>
      <c r="P25" s="269">
        <f>'Hoja de trabajo'!K38</f>
        <v>0</v>
      </c>
      <c r="Q25" s="183">
        <f>'Hoja de trabajo'!L38</f>
        <v>0</v>
      </c>
      <c r="R25" s="183">
        <f>'Hoja de trabajo'!M38</f>
        <v>0</v>
      </c>
      <c r="S25" s="272"/>
      <c r="T25" s="525"/>
      <c r="U25" s="271"/>
      <c r="V25" s="269">
        <f>'Hoja de trabajo'!O38</f>
        <v>0</v>
      </c>
      <c r="W25" s="183">
        <f>'Hoja de trabajo'!P38</f>
        <v>0</v>
      </c>
      <c r="X25" s="183">
        <f>'Hoja de trabajo'!Q38</f>
        <v>0</v>
      </c>
      <c r="Y25" s="278"/>
      <c r="Z25" s="528"/>
    </row>
    <row r="26" spans="1:29">
      <c r="A26" s="567"/>
      <c r="B26" s="43"/>
      <c r="C26" s="39"/>
      <c r="D26" s="185"/>
      <c r="E26" s="186"/>
      <c r="F26" s="187"/>
      <c r="G26" s="175"/>
      <c r="H26" s="523"/>
      <c r="I26" s="167"/>
      <c r="J26" s="185"/>
      <c r="K26" s="186"/>
      <c r="L26" s="186"/>
      <c r="M26" s="188"/>
      <c r="N26" s="523"/>
      <c r="O26" s="167"/>
      <c r="P26" s="185"/>
      <c r="Q26" s="186"/>
      <c r="R26" s="186"/>
      <c r="S26" s="188"/>
      <c r="T26" s="523"/>
      <c r="U26" s="167"/>
      <c r="V26" s="185"/>
      <c r="W26" s="186"/>
      <c r="X26" s="187"/>
      <c r="Y26" s="45"/>
      <c r="Z26" s="526"/>
    </row>
    <row r="27" spans="1:29" ht="21.9" customHeight="1">
      <c r="A27" s="567"/>
      <c r="B27" s="562" t="str">
        <f>'Hoja de trabajo'!C54</f>
        <v>BBB</v>
      </c>
      <c r="C27" s="35" t="s">
        <v>167</v>
      </c>
      <c r="D27" s="172">
        <f>D28</f>
        <v>0</v>
      </c>
      <c r="E27" s="173">
        <f>D27+E28</f>
        <v>0</v>
      </c>
      <c r="F27" s="174">
        <f>E27+F28</f>
        <v>0</v>
      </c>
      <c r="G27" s="175"/>
      <c r="H27" s="524"/>
      <c r="I27" s="167"/>
      <c r="J27" s="172">
        <f>F27+J28</f>
        <v>0</v>
      </c>
      <c r="K27" s="173">
        <f>J27+K28</f>
        <v>0</v>
      </c>
      <c r="L27" s="173">
        <f>K27+L28</f>
        <v>0</v>
      </c>
      <c r="M27" s="176"/>
      <c r="N27" s="524"/>
      <c r="O27" s="167"/>
      <c r="P27" s="172">
        <f>L27+P28</f>
        <v>0</v>
      </c>
      <c r="Q27" s="173">
        <f>P27+Q28</f>
        <v>0</v>
      </c>
      <c r="R27" s="173">
        <f>Q27+R28</f>
        <v>0</v>
      </c>
      <c r="S27" s="176"/>
      <c r="T27" s="524"/>
      <c r="U27" s="167"/>
      <c r="V27" s="172">
        <f>R27+V28</f>
        <v>0</v>
      </c>
      <c r="W27" s="173">
        <f>V27+W28</f>
        <v>0</v>
      </c>
      <c r="X27" s="174">
        <f>W27+X28</f>
        <v>0</v>
      </c>
      <c r="Y27" s="46"/>
      <c r="Z27" s="527"/>
    </row>
    <row r="28" spans="1:29" s="274" customFormat="1" ht="21.9" customHeight="1">
      <c r="A28" s="567"/>
      <c r="B28" s="563"/>
      <c r="C28" s="268" t="s">
        <v>48</v>
      </c>
      <c r="D28" s="269">
        <f>'Hoja de trabajo'!C40</f>
        <v>0</v>
      </c>
      <c r="E28" s="183">
        <f>'Hoja de trabajo'!D40</f>
        <v>0</v>
      </c>
      <c r="F28" s="184">
        <f>'Hoja de trabajo'!E40</f>
        <v>0</v>
      </c>
      <c r="G28" s="270"/>
      <c r="H28" s="525"/>
      <c r="I28" s="271"/>
      <c r="J28" s="269">
        <f>'Hoja de trabajo'!G40</f>
        <v>0</v>
      </c>
      <c r="K28" s="183">
        <f>'Hoja de trabajo'!H40</f>
        <v>0</v>
      </c>
      <c r="L28" s="183">
        <f>'Hoja de trabajo'!I40</f>
        <v>0</v>
      </c>
      <c r="M28" s="272"/>
      <c r="N28" s="525"/>
      <c r="O28" s="271"/>
      <c r="P28" s="269">
        <f>'Hoja de trabajo'!K40</f>
        <v>0</v>
      </c>
      <c r="Q28" s="183">
        <f>'Hoja de trabajo'!L40</f>
        <v>0</v>
      </c>
      <c r="R28" s="183">
        <f>'Hoja de trabajo'!M40</f>
        <v>0</v>
      </c>
      <c r="S28" s="272"/>
      <c r="T28" s="525"/>
      <c r="U28" s="271"/>
      <c r="V28" s="269">
        <f>'Hoja de trabajo'!O40</f>
        <v>0</v>
      </c>
      <c r="W28" s="183">
        <f>'Hoja de trabajo'!P40</f>
        <v>0</v>
      </c>
      <c r="X28" s="183">
        <f>'Hoja de trabajo'!Q40</f>
        <v>0</v>
      </c>
      <c r="Y28" s="278"/>
      <c r="Z28" s="528"/>
      <c r="AC28" s="275"/>
    </row>
    <row r="29" spans="1:29">
      <c r="A29" s="567"/>
      <c r="B29" s="43"/>
      <c r="C29" s="39"/>
      <c r="D29" s="185"/>
      <c r="E29" s="186"/>
      <c r="F29" s="187"/>
      <c r="G29" s="175"/>
      <c r="H29" s="523"/>
      <c r="I29" s="167"/>
      <c r="J29" s="185"/>
      <c r="K29" s="186"/>
      <c r="L29" s="186"/>
      <c r="M29" s="188"/>
      <c r="N29" s="523"/>
      <c r="O29" s="167"/>
      <c r="P29" s="185"/>
      <c r="Q29" s="186"/>
      <c r="R29" s="186"/>
      <c r="S29" s="188"/>
      <c r="T29" s="523"/>
      <c r="U29" s="167"/>
      <c r="V29" s="185"/>
      <c r="W29" s="186"/>
      <c r="X29" s="187"/>
      <c r="Y29" s="45"/>
      <c r="Z29" s="526"/>
    </row>
    <row r="30" spans="1:29" ht="21.9" customHeight="1">
      <c r="A30" s="567"/>
      <c r="B30" s="562" t="str">
        <f>'Hoja de trabajo'!C55</f>
        <v>CCC</v>
      </c>
      <c r="C30" s="35" t="s">
        <v>167</v>
      </c>
      <c r="D30" s="172">
        <f>D31</f>
        <v>0</v>
      </c>
      <c r="E30" s="173">
        <f>D30+E31</f>
        <v>0</v>
      </c>
      <c r="F30" s="174">
        <f>E30+F31</f>
        <v>0</v>
      </c>
      <c r="G30" s="175"/>
      <c r="H30" s="524"/>
      <c r="I30" s="167"/>
      <c r="J30" s="172">
        <f>F30+J31</f>
        <v>0</v>
      </c>
      <c r="K30" s="173">
        <f>J30+K31</f>
        <v>0</v>
      </c>
      <c r="L30" s="173">
        <f>K30+L31</f>
        <v>0</v>
      </c>
      <c r="M30" s="176"/>
      <c r="N30" s="524"/>
      <c r="O30" s="167"/>
      <c r="P30" s="172">
        <f>L30+P31</f>
        <v>0</v>
      </c>
      <c r="Q30" s="173">
        <f>P30+Q31</f>
        <v>0</v>
      </c>
      <c r="R30" s="173">
        <f>Q30+R31</f>
        <v>0</v>
      </c>
      <c r="S30" s="176"/>
      <c r="T30" s="524"/>
      <c r="U30" s="167"/>
      <c r="V30" s="172">
        <f>R30+V31</f>
        <v>0</v>
      </c>
      <c r="W30" s="173">
        <f>V30+W31</f>
        <v>0</v>
      </c>
      <c r="X30" s="174">
        <f>W30+X31</f>
        <v>0</v>
      </c>
      <c r="Y30" s="46"/>
      <c r="Z30" s="527"/>
    </row>
    <row r="31" spans="1:29" s="274" customFormat="1" ht="21.9" customHeight="1">
      <c r="A31" s="567"/>
      <c r="B31" s="563"/>
      <c r="C31" s="268" t="s">
        <v>48</v>
      </c>
      <c r="D31" s="269">
        <f>'Hoja de trabajo'!C42</f>
        <v>0</v>
      </c>
      <c r="E31" s="183">
        <f>'Hoja de trabajo'!D42</f>
        <v>0</v>
      </c>
      <c r="F31" s="184">
        <f>'Hoja de trabajo'!E42</f>
        <v>0</v>
      </c>
      <c r="G31" s="270"/>
      <c r="H31" s="525"/>
      <c r="I31" s="271"/>
      <c r="J31" s="269">
        <f>'Hoja de trabajo'!G42</f>
        <v>0</v>
      </c>
      <c r="K31" s="183">
        <f>'Hoja de trabajo'!H42</f>
        <v>0</v>
      </c>
      <c r="L31" s="183">
        <f>'Hoja de trabajo'!I42</f>
        <v>0</v>
      </c>
      <c r="M31" s="272"/>
      <c r="N31" s="525"/>
      <c r="O31" s="271"/>
      <c r="P31" s="269">
        <f>'Hoja de trabajo'!K42</f>
        <v>0</v>
      </c>
      <c r="Q31" s="183">
        <f>'Hoja de trabajo'!L42</f>
        <v>0</v>
      </c>
      <c r="R31" s="183">
        <f>'Hoja de trabajo'!M42</f>
        <v>0</v>
      </c>
      <c r="S31" s="272"/>
      <c r="T31" s="525"/>
      <c r="U31" s="271"/>
      <c r="V31" s="269">
        <f>'Hoja de trabajo'!O42</f>
        <v>0</v>
      </c>
      <c r="W31" s="183">
        <f>'Hoja de trabajo'!P42</f>
        <v>0</v>
      </c>
      <c r="X31" s="183">
        <f>'Hoja de trabajo'!Q42</f>
        <v>0</v>
      </c>
      <c r="Y31" s="278"/>
      <c r="Z31" s="528"/>
      <c r="AC31" s="275"/>
    </row>
    <row r="32" spans="1:29">
      <c r="A32" s="68"/>
      <c r="B32" s="67"/>
      <c r="C32" s="67"/>
      <c r="D32" s="189"/>
      <c r="E32" s="189"/>
      <c r="F32" s="189"/>
      <c r="G32" s="189"/>
      <c r="H32" s="189"/>
      <c r="I32" s="167"/>
      <c r="J32" s="189"/>
      <c r="K32" s="189"/>
      <c r="L32" s="190"/>
      <c r="M32" s="189"/>
      <c r="N32" s="189"/>
      <c r="O32" s="167"/>
      <c r="P32" s="189"/>
      <c r="Q32" s="189"/>
      <c r="R32" s="190"/>
      <c r="S32" s="189"/>
      <c r="T32" s="189"/>
      <c r="U32" s="189"/>
      <c r="V32" s="189"/>
      <c r="W32" s="189"/>
      <c r="X32" s="189"/>
      <c r="Y32" s="69"/>
      <c r="Z32" s="47"/>
    </row>
    <row r="33" spans="1:28">
      <c r="A33" s="68"/>
      <c r="B33" s="67"/>
      <c r="C33" s="67"/>
      <c r="D33" s="189"/>
      <c r="E33" s="189"/>
      <c r="F33" s="189"/>
      <c r="G33" s="189"/>
      <c r="H33" s="189"/>
      <c r="I33" s="167"/>
      <c r="J33" s="189"/>
      <c r="K33" s="189"/>
      <c r="L33" s="189"/>
      <c r="M33" s="189"/>
      <c r="N33" s="189"/>
      <c r="O33" s="167"/>
      <c r="P33" s="189"/>
      <c r="Q33" s="189"/>
      <c r="R33" s="189"/>
      <c r="S33" s="189"/>
      <c r="T33" s="189"/>
      <c r="U33" s="189"/>
      <c r="V33" s="189"/>
      <c r="W33" s="189"/>
      <c r="X33" s="189"/>
      <c r="Y33" s="69"/>
      <c r="Z33" s="48"/>
    </row>
    <row r="34" spans="1:28" s="284" customFormat="1" ht="16.2" thickBot="1">
      <c r="A34" s="564" t="s">
        <v>168</v>
      </c>
      <c r="B34" s="565"/>
      <c r="C34" s="279"/>
      <c r="D34" s="280">
        <f>D13+D16+D19+D22+D25+D28+D31</f>
        <v>0</v>
      </c>
      <c r="E34" s="280">
        <f>E13+E16+E19+E22+E25+E28+E31</f>
        <v>0</v>
      </c>
      <c r="F34" s="280">
        <f>F13+F16+F19+F22+F25+F28+F31</f>
        <v>787760</v>
      </c>
      <c r="G34" s="281"/>
      <c r="H34" s="281"/>
      <c r="I34" s="281"/>
      <c r="J34" s="280">
        <f>J13+J16+J19+J22+J25+J28+J31</f>
        <v>0</v>
      </c>
      <c r="K34" s="280">
        <f>K13+K16+K19+K22+K25+K28+K31</f>
        <v>0</v>
      </c>
      <c r="L34" s="280">
        <f>L13+L16+L19+L22+L25+L28+L31</f>
        <v>0</v>
      </c>
      <c r="M34" s="282"/>
      <c r="N34" s="281"/>
      <c r="O34" s="281"/>
      <c r="P34" s="280">
        <f>P13+P16+P19+P22+P25+P28+P31</f>
        <v>0</v>
      </c>
      <c r="Q34" s="280">
        <f>Q13+Q16+Q19+Q22+Q25+Q28+Q31</f>
        <v>0</v>
      </c>
      <c r="R34" s="280">
        <f>R13+R16+R19+R22+R25+R28+R31</f>
        <v>0</v>
      </c>
      <c r="S34" s="282"/>
      <c r="T34" s="283"/>
      <c r="U34" s="283"/>
      <c r="V34" s="280">
        <f>V13+V16+V19+V22+V25+V28+V31</f>
        <v>0</v>
      </c>
      <c r="W34" s="280">
        <f>W13+W16+W19+W22+W25+W28+W31</f>
        <v>0</v>
      </c>
      <c r="X34" s="280">
        <f>X13+X16+X19+X22+X25+X28+X31</f>
        <v>0</v>
      </c>
      <c r="Z34" s="285"/>
      <c r="AB34" s="286"/>
    </row>
    <row r="35" spans="1:28" s="284" customFormat="1" ht="16.2" thickTop="1">
      <c r="A35" s="287"/>
      <c r="D35" s="288"/>
      <c r="E35" s="288"/>
      <c r="F35" s="288"/>
      <c r="G35" s="288"/>
      <c r="H35" s="288"/>
      <c r="I35" s="288"/>
      <c r="J35" s="288"/>
      <c r="K35" s="288"/>
      <c r="L35" s="288"/>
      <c r="M35" s="288"/>
      <c r="N35" s="288"/>
      <c r="O35" s="288"/>
      <c r="P35" s="288"/>
      <c r="Q35" s="288"/>
      <c r="R35" s="288"/>
      <c r="S35" s="288"/>
      <c r="T35" s="288"/>
      <c r="U35" s="288"/>
      <c r="V35" s="288"/>
      <c r="W35" s="288"/>
      <c r="X35" s="288"/>
      <c r="Y35" s="289"/>
      <c r="Z35" s="285"/>
      <c r="AB35" s="286"/>
    </row>
    <row r="36" spans="1:28" s="284" customFormat="1" ht="15.6">
      <c r="A36" s="579" t="s">
        <v>169</v>
      </c>
      <c r="B36" s="565"/>
      <c r="C36" s="279"/>
      <c r="D36" s="290">
        <f>D12+D15+D18+D21+D24+D27+D30</f>
        <v>0</v>
      </c>
      <c r="E36" s="290">
        <f>E12+E15+E18+E21+E24+E27+E30</f>
        <v>0</v>
      </c>
      <c r="F36" s="290">
        <f>F12+F15+F18+F21+F24+F27+F30</f>
        <v>787760</v>
      </c>
      <c r="G36" s="291"/>
      <c r="H36" s="291"/>
      <c r="I36" s="292"/>
      <c r="J36" s="290">
        <f>J12+J15+J18+J21+J24+J27+J30</f>
        <v>787760</v>
      </c>
      <c r="K36" s="290">
        <f>K12+K15+K18+K21+K24+K27+K30</f>
        <v>787760</v>
      </c>
      <c r="L36" s="290">
        <f>L12+L15+L18+L21+L24+L27+L30</f>
        <v>787760</v>
      </c>
      <c r="M36" s="283"/>
      <c r="N36" s="291"/>
      <c r="O36" s="291"/>
      <c r="P36" s="290">
        <f>P12+P15+P18+P21+P24+P27+P30</f>
        <v>787760</v>
      </c>
      <c r="Q36" s="290">
        <f>Q12+Q15+Q18+Q21+Q24+Q27+Q30</f>
        <v>787760</v>
      </c>
      <c r="R36" s="290">
        <f>R12+R15+R18+R21+R24+R27+R30</f>
        <v>787760</v>
      </c>
      <c r="S36" s="283"/>
      <c r="T36" s="291"/>
      <c r="U36" s="291"/>
      <c r="V36" s="290">
        <f>V12+V15+V18+V21+V24+V27+V30</f>
        <v>787760</v>
      </c>
      <c r="W36" s="290">
        <f>W12+W15+W18+W21+W24+W27+W30</f>
        <v>787760</v>
      </c>
      <c r="X36" s="290">
        <f>X12+X15+X18+X21+X24+X27+X30</f>
        <v>787760</v>
      </c>
      <c r="Y36" s="293"/>
      <c r="Z36" s="294"/>
      <c r="AB36" s="286"/>
    </row>
    <row r="37" spans="1:28" s="284" customFormat="1" ht="15.6">
      <c r="A37" s="295"/>
      <c r="B37" s="279"/>
      <c r="C37" s="279"/>
      <c r="D37" s="291"/>
      <c r="E37" s="291"/>
      <c r="F37" s="291"/>
      <c r="G37" s="291"/>
      <c r="H37" s="291"/>
      <c r="I37" s="291"/>
      <c r="J37" s="291"/>
      <c r="K37" s="291"/>
      <c r="L37" s="291"/>
      <c r="M37" s="291"/>
      <c r="N37" s="291"/>
      <c r="O37" s="291"/>
      <c r="P37" s="291"/>
      <c r="Q37" s="291"/>
      <c r="R37" s="291"/>
      <c r="S37" s="291"/>
      <c r="T37" s="291"/>
      <c r="U37" s="291"/>
      <c r="V37" s="291"/>
      <c r="W37" s="291"/>
      <c r="X37" s="291"/>
      <c r="Y37" s="296"/>
      <c r="Z37" s="285"/>
      <c r="AB37" s="286"/>
    </row>
    <row r="38" spans="1:28" s="284" customFormat="1" ht="15.6">
      <c r="A38" s="564" t="s">
        <v>170</v>
      </c>
      <c r="B38" s="565"/>
      <c r="C38" s="279"/>
      <c r="D38" s="292"/>
      <c r="E38" s="292"/>
      <c r="F38" s="317">
        <f>D34+E34+F34</f>
        <v>787760</v>
      </c>
      <c r="G38" s="292"/>
      <c r="H38" s="292"/>
      <c r="I38" s="292"/>
      <c r="J38" s="292"/>
      <c r="K38" s="292"/>
      <c r="L38" s="317">
        <f>J34+K34+L34</f>
        <v>0</v>
      </c>
      <c r="M38" s="317"/>
      <c r="N38" s="318"/>
      <c r="O38" s="292"/>
      <c r="P38" s="292"/>
      <c r="Q38" s="292"/>
      <c r="R38" s="317">
        <f>P34+Q34+R34</f>
        <v>0</v>
      </c>
      <c r="S38" s="317"/>
      <c r="T38" s="318"/>
      <c r="U38" s="292"/>
      <c r="V38" s="292"/>
      <c r="W38" s="292"/>
      <c r="X38" s="317">
        <f>V34+W34+X34</f>
        <v>0</v>
      </c>
      <c r="Y38" s="297"/>
      <c r="Z38" s="285"/>
      <c r="AB38" s="286"/>
    </row>
    <row r="39" spans="1:28" ht="15.6" thickBot="1">
      <c r="A39" s="72"/>
      <c r="B39" s="49"/>
      <c r="C39" s="49"/>
      <c r="D39" s="191"/>
      <c r="E39" s="191"/>
      <c r="F39" s="191"/>
      <c r="G39" s="191"/>
      <c r="H39" s="191"/>
      <c r="I39" s="192"/>
      <c r="J39" s="192"/>
      <c r="K39" s="192"/>
      <c r="L39" s="192"/>
      <c r="M39" s="192"/>
      <c r="N39" s="192"/>
      <c r="O39" s="192"/>
      <c r="P39" s="192"/>
      <c r="Q39" s="192"/>
      <c r="R39" s="192"/>
      <c r="S39" s="192"/>
      <c r="T39" s="192"/>
      <c r="U39" s="192"/>
      <c r="V39" s="192"/>
      <c r="W39" s="192"/>
      <c r="X39" s="192"/>
      <c r="Y39" s="50"/>
      <c r="Z39" s="51"/>
    </row>
    <row r="40" spans="1:28">
      <c r="A40" s="52"/>
      <c r="B40" s="52"/>
      <c r="C40" s="52"/>
      <c r="D40" s="193"/>
      <c r="E40" s="193"/>
      <c r="F40" s="193"/>
      <c r="G40" s="193"/>
      <c r="H40" s="193"/>
      <c r="I40" s="193"/>
      <c r="J40" s="193"/>
      <c r="K40" s="193"/>
      <c r="L40" s="193"/>
      <c r="M40" s="193"/>
      <c r="N40" s="193"/>
      <c r="O40" s="193"/>
      <c r="P40" s="193"/>
      <c r="Q40" s="193"/>
      <c r="R40" s="193"/>
      <c r="S40" s="193"/>
      <c r="T40" s="193"/>
      <c r="U40" s="193"/>
      <c r="V40" s="193"/>
      <c r="W40" s="193"/>
      <c r="X40" s="193"/>
      <c r="Y40" s="52"/>
      <c r="Z40" s="52"/>
    </row>
    <row r="41" spans="1:28">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row>
    <row r="42" spans="1:28">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row>
    <row r="43" spans="1:28">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row>
    <row r="44" spans="1:28">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row>
    <row r="45" spans="1:28">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row>
    <row r="46" spans="1:28">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row>
    <row r="47" spans="1:28">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row>
    <row r="48" spans="1:28">
      <c r="A48" s="52"/>
      <c r="B48" s="561"/>
      <c r="C48" s="561"/>
      <c r="D48" s="561"/>
      <c r="E48" s="52"/>
      <c r="F48" s="52"/>
      <c r="G48" s="52"/>
      <c r="H48" s="52"/>
      <c r="I48" s="52"/>
      <c r="J48" s="561"/>
      <c r="K48" s="561"/>
      <c r="L48" s="561"/>
      <c r="M48" s="52"/>
      <c r="N48" s="52"/>
      <c r="O48" s="52"/>
      <c r="P48" s="52"/>
      <c r="Q48" s="52"/>
      <c r="R48" s="572"/>
      <c r="S48" s="572"/>
      <c r="T48" s="572"/>
      <c r="U48" s="572"/>
      <c r="V48" s="572"/>
      <c r="W48" s="572"/>
      <c r="X48" s="52"/>
      <c r="Y48" s="52"/>
      <c r="Z48" s="52"/>
    </row>
    <row r="49" spans="1:28">
      <c r="A49" s="52"/>
      <c r="B49" s="560" t="s">
        <v>407</v>
      </c>
      <c r="C49" s="560"/>
      <c r="D49" s="560"/>
      <c r="E49" s="52"/>
      <c r="F49" s="52"/>
      <c r="G49" s="52"/>
      <c r="H49" s="52"/>
      <c r="I49" s="52"/>
      <c r="J49" s="570" t="s">
        <v>65</v>
      </c>
      <c r="K49" s="570"/>
      <c r="L49" s="570"/>
      <c r="M49" s="52"/>
      <c r="N49" s="53"/>
      <c r="O49" s="53"/>
      <c r="P49" s="53"/>
      <c r="Q49" s="53"/>
      <c r="R49" s="571" t="s">
        <v>408</v>
      </c>
      <c r="S49" s="571"/>
      <c r="T49" s="571"/>
      <c r="U49" s="571"/>
      <c r="V49" s="571"/>
      <c r="W49" s="571"/>
      <c r="X49" s="52"/>
      <c r="Y49" s="53"/>
      <c r="Z49" s="52"/>
    </row>
    <row r="50" spans="1:28">
      <c r="A50" s="52"/>
      <c r="B50" s="569" t="s">
        <v>409</v>
      </c>
      <c r="C50" s="569"/>
      <c r="D50" s="569"/>
      <c r="E50" s="52"/>
      <c r="F50" s="52"/>
      <c r="G50" s="52"/>
      <c r="H50" s="52"/>
      <c r="I50" s="52"/>
      <c r="J50" s="569" t="s">
        <v>410</v>
      </c>
      <c r="K50" s="569"/>
      <c r="L50" s="569"/>
      <c r="M50" s="52"/>
      <c r="N50" s="52"/>
      <c r="O50" s="52"/>
      <c r="P50" s="52"/>
      <c r="Q50" s="52"/>
      <c r="R50" s="569" t="s">
        <v>411</v>
      </c>
      <c r="S50" s="569"/>
      <c r="T50" s="569"/>
      <c r="U50" s="569"/>
      <c r="V50" s="569"/>
      <c r="W50" s="569"/>
      <c r="X50" s="52"/>
      <c r="Y50" s="52"/>
      <c r="Z50" s="52"/>
    </row>
    <row r="51" spans="1:28">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row>
    <row r="52" spans="1:28" ht="12" customHeight="1">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row>
    <row r="53" spans="1:28" ht="33" customHeight="1">
      <c r="A53" s="577" t="s">
        <v>172</v>
      </c>
      <c r="B53" s="578"/>
      <c r="C53" s="578"/>
      <c r="D53" s="578"/>
      <c r="E53" s="578"/>
      <c r="F53" s="578"/>
      <c r="G53" s="578"/>
      <c r="H53" s="578"/>
      <c r="I53" s="578"/>
      <c r="J53" s="578"/>
      <c r="K53" s="578"/>
      <c r="L53" s="578"/>
      <c r="M53" s="578"/>
      <c r="N53" s="578"/>
      <c r="O53" s="578"/>
      <c r="P53" s="578"/>
      <c r="Q53" s="578"/>
      <c r="R53" s="578"/>
      <c r="S53" s="578"/>
      <c r="T53" s="578"/>
      <c r="U53" s="578"/>
      <c r="V53" s="578"/>
      <c r="W53" s="578"/>
      <c r="X53" s="578"/>
      <c r="Y53" s="578"/>
      <c r="Z53" s="578"/>
      <c r="AB53" s="54"/>
    </row>
    <row r="54" spans="1:28">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row>
    <row r="55" spans="1:28">
      <c r="A55" s="55" t="s">
        <v>173</v>
      </c>
      <c r="B55" s="573"/>
      <c r="C55" s="573"/>
      <c r="D55" s="573"/>
      <c r="E55" s="573"/>
      <c r="F55" s="573"/>
      <c r="G55" s="573"/>
      <c r="H55" s="573"/>
      <c r="I55" s="573"/>
      <c r="J55" s="573"/>
      <c r="K55" s="573"/>
      <c r="L55" s="573"/>
      <c r="M55" s="573"/>
      <c r="N55" s="573"/>
      <c r="O55" s="573"/>
      <c r="P55" s="573"/>
      <c r="Q55" s="573"/>
      <c r="R55" s="573"/>
      <c r="S55" s="573"/>
      <c r="T55" s="573"/>
      <c r="U55" s="573"/>
      <c r="V55" s="573"/>
      <c r="W55" s="573"/>
      <c r="X55" s="573"/>
      <c r="Y55" s="573"/>
      <c r="Z55" s="573"/>
    </row>
    <row r="56" spans="1:28">
      <c r="A56" s="55" t="s">
        <v>174</v>
      </c>
      <c r="B56" s="52"/>
      <c r="C56" s="52"/>
      <c r="D56" s="52"/>
      <c r="E56" s="52"/>
      <c r="F56" s="52"/>
      <c r="G56" s="52"/>
      <c r="H56" s="52"/>
      <c r="I56" s="52"/>
      <c r="J56" s="52"/>
      <c r="K56" s="52"/>
      <c r="L56" s="52"/>
      <c r="M56" s="52"/>
      <c r="N56" s="52"/>
      <c r="O56" s="52"/>
      <c r="P56" s="52"/>
      <c r="Q56" s="52"/>
      <c r="R56" s="52"/>
      <c r="S56" s="52"/>
      <c r="T56" s="52"/>
      <c r="U56" s="52"/>
      <c r="V56" s="52"/>
      <c r="W56" s="52"/>
      <c r="X56" s="52"/>
      <c r="Y56" s="52"/>
      <c r="Z56" s="52"/>
    </row>
    <row r="57" spans="1:28">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row>
  </sheetData>
  <mergeCells count="66">
    <mergeCell ref="B50:D50"/>
    <mergeCell ref="J50:L50"/>
    <mergeCell ref="B55:Z55"/>
    <mergeCell ref="Z14:Z16"/>
    <mergeCell ref="Z17:Z19"/>
    <mergeCell ref="Z23:Z25"/>
    <mergeCell ref="A53:Z53"/>
    <mergeCell ref="N14:N16"/>
    <mergeCell ref="N17:N19"/>
    <mergeCell ref="N29:N31"/>
    <mergeCell ref="T14:T16"/>
    <mergeCell ref="T17:T19"/>
    <mergeCell ref="T20:T22"/>
    <mergeCell ref="A38:B38"/>
    <mergeCell ref="A36:B36"/>
    <mergeCell ref="H29:H31"/>
    <mergeCell ref="T29:T31"/>
    <mergeCell ref="R50:W50"/>
    <mergeCell ref="Z29:Z31"/>
    <mergeCell ref="H17:H19"/>
    <mergeCell ref="J49:L49"/>
    <mergeCell ref="R49:W49"/>
    <mergeCell ref="J48:L48"/>
    <mergeCell ref="R48:W48"/>
    <mergeCell ref="B49:D49"/>
    <mergeCell ref="B48:D48"/>
    <mergeCell ref="B24:B25"/>
    <mergeCell ref="B30:B31"/>
    <mergeCell ref="B15:B16"/>
    <mergeCell ref="B18:B19"/>
    <mergeCell ref="B21:B22"/>
    <mergeCell ref="A34:B34"/>
    <mergeCell ref="B27:B28"/>
    <mergeCell ref="A10:A31"/>
    <mergeCell ref="B12:B13"/>
    <mergeCell ref="A6:Z6"/>
    <mergeCell ref="P8:R8"/>
    <mergeCell ref="P7:T7"/>
    <mergeCell ref="Z8:Z9"/>
    <mergeCell ref="V7:Z7"/>
    <mergeCell ref="A7:A9"/>
    <mergeCell ref="T8:T9"/>
    <mergeCell ref="V8:X8"/>
    <mergeCell ref="J7:N7"/>
    <mergeCell ref="B7:B9"/>
    <mergeCell ref="C7:C9"/>
    <mergeCell ref="J8:L8"/>
    <mergeCell ref="H8:H9"/>
    <mergeCell ref="Z10:Z13"/>
    <mergeCell ref="N8:N9"/>
    <mergeCell ref="D7:H7"/>
    <mergeCell ref="D8:F8"/>
    <mergeCell ref="H10:H13"/>
    <mergeCell ref="T10:T13"/>
    <mergeCell ref="N10:N13"/>
    <mergeCell ref="H14:H16"/>
    <mergeCell ref="H26:H28"/>
    <mergeCell ref="H20:H22"/>
    <mergeCell ref="Z20:Z22"/>
    <mergeCell ref="H23:H25"/>
    <mergeCell ref="N20:N22"/>
    <mergeCell ref="N26:N28"/>
    <mergeCell ref="T26:T28"/>
    <mergeCell ref="Z26:Z28"/>
    <mergeCell ref="N23:N25"/>
    <mergeCell ref="T23:T25"/>
  </mergeCells>
  <printOptions horizontalCentered="1"/>
  <pageMargins left="0.39370078740157483" right="0.39370078740157483" top="0.39370078740157483" bottom="0.39370078740157483" header="0" footer="0"/>
  <pageSetup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C39326"/>
    <pageSetUpPr fitToPage="1"/>
  </sheetPr>
  <dimension ref="A1:X479"/>
  <sheetViews>
    <sheetView showGridLines="0" topLeftCell="A443" zoomScaleNormal="100" zoomScaleSheetLayoutView="90" zoomScalePageLayoutView="80" workbookViewId="0">
      <selection activeCell="B50" sqref="B50:D50"/>
    </sheetView>
  </sheetViews>
  <sheetFormatPr baseColWidth="10" defaultColWidth="11.44140625" defaultRowHeight="15"/>
  <cols>
    <col min="1" max="1" width="15.88671875" style="75" customWidth="1"/>
    <col min="2" max="2" width="35.6640625" style="75" customWidth="1"/>
    <col min="3" max="3" width="1" style="75" customWidth="1"/>
    <col min="4" max="4" width="35.6640625" style="75" customWidth="1"/>
    <col min="5" max="5" width="1" style="75" customWidth="1"/>
    <col min="6" max="7" width="12" style="75" customWidth="1"/>
    <col min="8" max="8" width="12.44140625" style="75" customWidth="1"/>
    <col min="9" max="9" width="1" style="75" customWidth="1"/>
    <col min="10" max="11" width="12" style="75" customWidth="1"/>
    <col min="12" max="12" width="12.44140625" style="75" customWidth="1"/>
    <col min="13" max="13" width="1" style="75" customWidth="1"/>
    <col min="14" max="14" width="19.44140625" style="75" customWidth="1"/>
    <col min="15" max="15" width="1" style="75" customWidth="1"/>
    <col min="16" max="16" width="16.88671875" style="75" customWidth="1"/>
    <col min="17" max="17" width="1" style="75" hidden="1" customWidth="1"/>
    <col min="18" max="18" width="14.6640625" style="75" customWidth="1"/>
    <col min="19" max="20" width="15.44140625" style="75" customWidth="1"/>
    <col min="21" max="21" width="17.109375" style="75" customWidth="1"/>
    <col min="22" max="22" width="11.44140625" style="75"/>
    <col min="23" max="23" width="12.6640625" style="75" bestFit="1" customWidth="1"/>
    <col min="24" max="16384" width="11.441406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177</v>
      </c>
      <c r="B5" s="73"/>
      <c r="C5" s="73"/>
      <c r="D5" s="73"/>
      <c r="E5" s="73"/>
      <c r="F5" s="73"/>
      <c r="G5" s="73"/>
      <c r="H5" s="73"/>
      <c r="I5" s="73"/>
      <c r="J5" s="73"/>
      <c r="K5" s="73"/>
      <c r="L5" s="73"/>
      <c r="M5" s="73"/>
      <c r="N5" s="73"/>
      <c r="O5" s="73"/>
      <c r="P5" s="73"/>
      <c r="Q5" s="73"/>
      <c r="R5" s="345"/>
      <c r="S5" s="345"/>
      <c r="T5" s="345"/>
      <c r="U5" s="347"/>
    </row>
    <row r="6" spans="1:24" ht="23.25" customHeight="1">
      <c r="A6" s="612" t="s">
        <v>10</v>
      </c>
      <c r="B6" s="613"/>
      <c r="C6" s="613"/>
      <c r="D6" s="613"/>
      <c r="E6" s="613"/>
      <c r="F6" s="613"/>
      <c r="G6" s="613"/>
      <c r="H6" s="613"/>
      <c r="I6" s="613"/>
      <c r="J6" s="613"/>
      <c r="K6" s="613"/>
      <c r="L6" s="613"/>
      <c r="M6" s="613"/>
      <c r="N6" s="613"/>
      <c r="O6" s="613"/>
      <c r="P6" s="614"/>
      <c r="Q6" s="74"/>
      <c r="R6" s="615" t="s">
        <v>42</v>
      </c>
      <c r="S6" s="613"/>
      <c r="T6" s="613"/>
      <c r="U6" s="616"/>
    </row>
    <row r="7" spans="1:24" ht="30" customHeight="1">
      <c r="A7" s="622" t="s">
        <v>178</v>
      </c>
      <c r="B7" s="627" t="s">
        <v>179</v>
      </c>
      <c r="C7" s="628"/>
      <c r="D7" s="628"/>
      <c r="E7" s="628"/>
      <c r="F7" s="628"/>
      <c r="G7" s="628"/>
      <c r="H7" s="628"/>
      <c r="I7" s="628"/>
      <c r="J7" s="628"/>
      <c r="K7" s="628"/>
      <c r="L7" s="628"/>
      <c r="M7" s="628"/>
      <c r="N7" s="628"/>
      <c r="O7" s="628"/>
      <c r="P7" s="629"/>
      <c r="Q7" s="349"/>
      <c r="R7" s="350"/>
      <c r="S7" s="350"/>
      <c r="T7" s="350"/>
      <c r="U7" s="351"/>
    </row>
    <row r="8" spans="1:24" ht="25.5" customHeight="1">
      <c r="A8" s="623"/>
      <c r="B8" s="624" t="s">
        <v>180</v>
      </c>
      <c r="C8" s="352"/>
      <c r="D8" s="625" t="s">
        <v>181</v>
      </c>
      <c r="E8" s="353"/>
      <c r="F8" s="617" t="s">
        <v>182</v>
      </c>
      <c r="G8" s="618"/>
      <c r="H8" s="619"/>
      <c r="I8" s="352"/>
      <c r="J8" s="620" t="s">
        <v>183</v>
      </c>
      <c r="K8" s="620"/>
      <c r="L8" s="620"/>
      <c r="M8" s="353"/>
      <c r="N8" s="620" t="s">
        <v>184</v>
      </c>
      <c r="O8" s="353"/>
      <c r="P8" s="620" t="s">
        <v>185</v>
      </c>
      <c r="Q8" s="353"/>
      <c r="R8" s="620" t="s">
        <v>186</v>
      </c>
      <c r="S8" s="620"/>
      <c r="T8" s="620"/>
      <c r="U8" s="621"/>
    </row>
    <row r="9" spans="1:24" ht="27.75" customHeight="1">
      <c r="A9" s="623"/>
      <c r="B9" s="624"/>
      <c r="C9" s="384"/>
      <c r="D9" s="625"/>
      <c r="E9" s="385"/>
      <c r="F9" s="76" t="s">
        <v>155</v>
      </c>
      <c r="G9" s="76" t="s">
        <v>156</v>
      </c>
      <c r="H9" s="76" t="s">
        <v>157</v>
      </c>
      <c r="I9" s="384"/>
      <c r="J9" s="76" t="s">
        <v>155</v>
      </c>
      <c r="K9" s="76" t="s">
        <v>156</v>
      </c>
      <c r="L9" s="76" t="s">
        <v>157</v>
      </c>
      <c r="M9" s="385"/>
      <c r="N9" s="626"/>
      <c r="O9" s="385"/>
      <c r="P9" s="626"/>
      <c r="Q9" s="385"/>
      <c r="R9" s="76" t="s">
        <v>155</v>
      </c>
      <c r="S9" s="76" t="s">
        <v>156</v>
      </c>
      <c r="T9" s="76" t="s">
        <v>157</v>
      </c>
      <c r="U9" s="354" t="s">
        <v>187</v>
      </c>
    </row>
    <row r="10" spans="1:24" ht="10.5" customHeight="1">
      <c r="A10" s="609"/>
      <c r="B10" s="610"/>
      <c r="C10" s="610"/>
      <c r="D10" s="610"/>
      <c r="E10" s="610"/>
      <c r="F10" s="610"/>
      <c r="G10" s="610"/>
      <c r="H10" s="610"/>
      <c r="I10" s="610"/>
      <c r="J10" s="610"/>
      <c r="K10" s="610"/>
      <c r="L10" s="610"/>
      <c r="M10" s="610"/>
      <c r="N10" s="610"/>
      <c r="O10" s="610"/>
      <c r="P10" s="610"/>
      <c r="Q10" s="610"/>
      <c r="R10" s="610"/>
      <c r="S10" s="610"/>
      <c r="T10" s="610"/>
      <c r="U10" s="611"/>
    </row>
    <row r="11" spans="1:24" ht="60" customHeight="1">
      <c r="A11" s="355" t="s">
        <v>95</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t="s">
        <v>414</v>
      </c>
      <c r="C12" s="435"/>
      <c r="D12" s="389" t="s">
        <v>415</v>
      </c>
      <c r="E12" s="390"/>
      <c r="F12" s="504">
        <v>15944.5928</v>
      </c>
      <c r="G12" s="504">
        <v>16663.529299999998</v>
      </c>
      <c r="H12" s="504">
        <v>19950.377</v>
      </c>
      <c r="I12" s="390"/>
      <c r="J12" s="358">
        <v>1</v>
      </c>
      <c r="K12" s="358">
        <v>1</v>
      </c>
      <c r="L12" s="358">
        <v>1</v>
      </c>
      <c r="M12" s="390"/>
      <c r="N12" s="439" t="s">
        <v>415</v>
      </c>
      <c r="O12" s="435"/>
      <c r="P12" s="391" t="s">
        <v>416</v>
      </c>
      <c r="Q12" s="392"/>
      <c r="R12" s="505">
        <v>15944.5928</v>
      </c>
      <c r="S12" s="505">
        <v>16663.529299999998</v>
      </c>
      <c r="T12" s="505">
        <v>19950.377</v>
      </c>
      <c r="U12" s="506">
        <v>52558.499100000001</v>
      </c>
      <c r="W12" s="386"/>
      <c r="X12" s="386"/>
    </row>
    <row r="13" spans="1:24">
      <c r="A13" s="387" t="s">
        <v>188</v>
      </c>
      <c r="B13" s="389" t="s">
        <v>417</v>
      </c>
      <c r="C13" s="435"/>
      <c r="D13" s="389" t="s">
        <v>415</v>
      </c>
      <c r="E13" s="390"/>
      <c r="F13" s="504">
        <v>26234.035199999998</v>
      </c>
      <c r="G13" s="504">
        <v>27416.918000000001</v>
      </c>
      <c r="H13" s="504">
        <v>31736.343799999999</v>
      </c>
      <c r="I13" s="390"/>
      <c r="J13" s="358">
        <v>1</v>
      </c>
      <c r="K13" s="358">
        <v>1</v>
      </c>
      <c r="L13" s="358">
        <v>1</v>
      </c>
      <c r="M13" s="390"/>
      <c r="N13" s="437" t="s">
        <v>415</v>
      </c>
      <c r="O13" s="435"/>
      <c r="P13" s="391" t="s">
        <v>416</v>
      </c>
      <c r="Q13" s="392"/>
      <c r="R13" s="505">
        <v>26234.035199999998</v>
      </c>
      <c r="S13" s="505">
        <v>27416.918000000001</v>
      </c>
      <c r="T13" s="505">
        <v>31736.343799999999</v>
      </c>
      <c r="U13" s="506">
        <v>85387.297000000006</v>
      </c>
      <c r="W13" s="386"/>
      <c r="X13" s="386"/>
    </row>
    <row r="14" spans="1:24">
      <c r="A14" s="387" t="s">
        <v>188</v>
      </c>
      <c r="B14" s="389" t="s">
        <v>418</v>
      </c>
      <c r="C14" s="435"/>
      <c r="D14" s="389" t="s">
        <v>415</v>
      </c>
      <c r="E14" s="390"/>
      <c r="F14" s="504">
        <v>8796.7315857142858</v>
      </c>
      <c r="G14" s="504">
        <v>9193.3738857142853</v>
      </c>
      <c r="H14" s="504">
        <v>13507.890628571429</v>
      </c>
      <c r="I14" s="390"/>
      <c r="J14" s="358">
        <v>7</v>
      </c>
      <c r="K14" s="358">
        <v>7</v>
      </c>
      <c r="L14" s="358">
        <v>7</v>
      </c>
      <c r="M14" s="390"/>
      <c r="N14" s="437" t="s">
        <v>419</v>
      </c>
      <c r="O14" s="435"/>
      <c r="P14" s="391" t="s">
        <v>420</v>
      </c>
      <c r="Q14" s="392"/>
      <c r="R14" s="505">
        <v>61577.121100000004</v>
      </c>
      <c r="S14" s="505">
        <v>64353.617199999993</v>
      </c>
      <c r="T14" s="505">
        <v>94555.234400000001</v>
      </c>
      <c r="U14" s="506">
        <v>220485.97269999998</v>
      </c>
      <c r="W14" s="386"/>
      <c r="X14" s="386"/>
    </row>
    <row r="15" spans="1:24">
      <c r="A15" s="387" t="s">
        <v>188</v>
      </c>
      <c r="B15" s="389" t="s">
        <v>418</v>
      </c>
      <c r="C15" s="435"/>
      <c r="D15" s="389" t="s">
        <v>415</v>
      </c>
      <c r="E15" s="390"/>
      <c r="F15" s="504">
        <v>13158.33187134503</v>
      </c>
      <c r="G15" s="504">
        <v>14127.349415204679</v>
      </c>
      <c r="H15" s="504">
        <v>20029.850591715975</v>
      </c>
      <c r="I15" s="390"/>
      <c r="J15" s="358">
        <v>85.5</v>
      </c>
      <c r="K15" s="358">
        <v>85.5</v>
      </c>
      <c r="L15" s="358">
        <v>84.5</v>
      </c>
      <c r="M15" s="390"/>
      <c r="N15" s="437" t="s">
        <v>419</v>
      </c>
      <c r="O15" s="435"/>
      <c r="P15" s="391" t="s">
        <v>416</v>
      </c>
      <c r="Q15" s="392"/>
      <c r="R15" s="505">
        <v>1125037.375</v>
      </c>
      <c r="S15" s="505">
        <v>1207888.375</v>
      </c>
      <c r="T15" s="505">
        <v>1692522.3749999998</v>
      </c>
      <c r="U15" s="506">
        <v>4025448.125</v>
      </c>
      <c r="W15" s="386"/>
      <c r="X15" s="386"/>
    </row>
    <row r="16" spans="1:24">
      <c r="A16" s="387" t="s">
        <v>188</v>
      </c>
      <c r="B16" s="389" t="s">
        <v>418</v>
      </c>
      <c r="C16" s="435"/>
      <c r="D16" s="389" t="s">
        <v>415</v>
      </c>
      <c r="E16" s="390"/>
      <c r="F16" s="504">
        <v>14062.993753333334</v>
      </c>
      <c r="G16" s="504">
        <v>14734.404166666667</v>
      </c>
      <c r="H16" s="504">
        <v>19709.170833333334</v>
      </c>
      <c r="I16" s="390"/>
      <c r="J16" s="358">
        <v>15</v>
      </c>
      <c r="K16" s="358">
        <v>15</v>
      </c>
      <c r="L16" s="358">
        <v>15</v>
      </c>
      <c r="M16" s="390"/>
      <c r="N16" s="437" t="s">
        <v>419</v>
      </c>
      <c r="O16" s="435"/>
      <c r="P16" s="391" t="s">
        <v>421</v>
      </c>
      <c r="Q16" s="392"/>
      <c r="R16" s="505">
        <v>210944.9063</v>
      </c>
      <c r="S16" s="505">
        <v>221016.0625</v>
      </c>
      <c r="T16" s="505">
        <v>295637.5625</v>
      </c>
      <c r="U16" s="506">
        <v>727598.53130000003</v>
      </c>
      <c r="W16" s="386"/>
      <c r="X16" s="386"/>
    </row>
    <row r="17" spans="1:24">
      <c r="A17" s="387" t="s">
        <v>188</v>
      </c>
      <c r="B17" s="389" t="s">
        <v>418</v>
      </c>
      <c r="C17" s="435"/>
      <c r="D17" s="389" t="s">
        <v>415</v>
      </c>
      <c r="E17" s="390"/>
      <c r="F17" s="504">
        <v>11217.942256521739</v>
      </c>
      <c r="G17" s="504">
        <v>12343.285326086956</v>
      </c>
      <c r="H17" s="504">
        <v>17472.346469565215</v>
      </c>
      <c r="I17" s="390"/>
      <c r="J17" s="358">
        <v>23</v>
      </c>
      <c r="K17" s="358">
        <v>23</v>
      </c>
      <c r="L17" s="358">
        <v>23</v>
      </c>
      <c r="M17" s="390"/>
      <c r="N17" s="437" t="s">
        <v>419</v>
      </c>
      <c r="O17" s="435"/>
      <c r="P17" s="391" t="s">
        <v>422</v>
      </c>
      <c r="Q17" s="392"/>
      <c r="R17" s="505">
        <v>258012.67190000002</v>
      </c>
      <c r="S17" s="505">
        <v>283895.5625</v>
      </c>
      <c r="T17" s="505">
        <v>401863.96879999992</v>
      </c>
      <c r="U17" s="506">
        <v>943772.20319999987</v>
      </c>
      <c r="W17" s="386"/>
      <c r="X17" s="386"/>
    </row>
    <row r="18" spans="1:24">
      <c r="A18" s="387" t="s">
        <v>188</v>
      </c>
      <c r="B18" s="389" t="s">
        <v>418</v>
      </c>
      <c r="C18" s="435"/>
      <c r="D18" s="389" t="s">
        <v>415</v>
      </c>
      <c r="E18" s="390"/>
      <c r="F18" s="504">
        <v>9704.1417428571422</v>
      </c>
      <c r="G18" s="504">
        <v>10530.082585714286</v>
      </c>
      <c r="H18" s="504">
        <v>14971.147328571429</v>
      </c>
      <c r="I18" s="390"/>
      <c r="J18" s="358">
        <v>7</v>
      </c>
      <c r="K18" s="358">
        <v>7</v>
      </c>
      <c r="L18" s="358">
        <v>7</v>
      </c>
      <c r="M18" s="390"/>
      <c r="N18" s="437" t="s">
        <v>419</v>
      </c>
      <c r="O18" s="435"/>
      <c r="P18" s="391" t="s">
        <v>423</v>
      </c>
      <c r="Q18" s="392"/>
      <c r="R18" s="505">
        <v>67928.992199999993</v>
      </c>
      <c r="S18" s="505">
        <v>73710.578099999999</v>
      </c>
      <c r="T18" s="505">
        <v>104798.0313</v>
      </c>
      <c r="U18" s="506">
        <v>246437.60159999999</v>
      </c>
      <c r="W18" s="386"/>
      <c r="X18" s="386"/>
    </row>
    <row r="19" spans="1:24">
      <c r="A19" s="387" t="s">
        <v>188</v>
      </c>
      <c r="B19" s="389" t="s">
        <v>418</v>
      </c>
      <c r="C19" s="435"/>
      <c r="D19" s="389" t="s">
        <v>415</v>
      </c>
      <c r="E19" s="390"/>
      <c r="F19" s="504">
        <v>18403.8711</v>
      </c>
      <c r="G19" s="504">
        <v>19320.4414</v>
      </c>
      <c r="H19" s="504">
        <v>27541.9277</v>
      </c>
      <c r="I19" s="390"/>
      <c r="J19" s="358">
        <v>1</v>
      </c>
      <c r="K19" s="358">
        <v>1</v>
      </c>
      <c r="L19" s="358">
        <v>1</v>
      </c>
      <c r="M19" s="390"/>
      <c r="N19" s="437" t="s">
        <v>419</v>
      </c>
      <c r="O19" s="435"/>
      <c r="P19" s="391" t="s">
        <v>424</v>
      </c>
      <c r="Q19" s="392"/>
      <c r="R19" s="505">
        <v>18403.8711</v>
      </c>
      <c r="S19" s="505">
        <v>19320.4414</v>
      </c>
      <c r="T19" s="505">
        <v>27541.9277</v>
      </c>
      <c r="U19" s="506">
        <v>65266.2402</v>
      </c>
      <c r="W19" s="386"/>
      <c r="X19" s="386"/>
    </row>
    <row r="20" spans="1:24">
      <c r="A20" s="387" t="s">
        <v>188</v>
      </c>
      <c r="B20" s="389" t="s">
        <v>418</v>
      </c>
      <c r="C20" s="435"/>
      <c r="D20" s="389" t="s">
        <v>415</v>
      </c>
      <c r="E20" s="390"/>
      <c r="F20" s="504">
        <v>16883.527300000002</v>
      </c>
      <c r="G20" s="504">
        <v>18502.0566</v>
      </c>
      <c r="H20" s="504">
        <v>26501.525399999999</v>
      </c>
      <c r="I20" s="390"/>
      <c r="J20" s="358">
        <v>1</v>
      </c>
      <c r="K20" s="358">
        <v>1</v>
      </c>
      <c r="L20" s="358">
        <v>1</v>
      </c>
      <c r="M20" s="390"/>
      <c r="N20" s="437" t="s">
        <v>419</v>
      </c>
      <c r="O20" s="435"/>
      <c r="P20" s="391" t="s">
        <v>425</v>
      </c>
      <c r="Q20" s="392"/>
      <c r="R20" s="505">
        <v>16883.527300000002</v>
      </c>
      <c r="S20" s="505">
        <v>18502.0566</v>
      </c>
      <c r="T20" s="505">
        <v>26501.525399999999</v>
      </c>
      <c r="U20" s="506">
        <v>61887.109299999996</v>
      </c>
      <c r="W20" s="386"/>
      <c r="X20" s="386"/>
    </row>
    <row r="21" spans="1:24">
      <c r="A21" s="387" t="s">
        <v>188</v>
      </c>
      <c r="B21" s="389" t="s">
        <v>426</v>
      </c>
      <c r="C21" s="435"/>
      <c r="D21" s="389" t="s">
        <v>415</v>
      </c>
      <c r="E21" s="390"/>
      <c r="F21" s="504">
        <v>25190.630517647056</v>
      </c>
      <c r="G21" s="504">
        <v>26326.466911764706</v>
      </c>
      <c r="H21" s="504">
        <v>29492.301470588234</v>
      </c>
      <c r="I21" s="390"/>
      <c r="J21" s="358">
        <v>17</v>
      </c>
      <c r="K21" s="358">
        <v>17</v>
      </c>
      <c r="L21" s="358">
        <v>17</v>
      </c>
      <c r="M21" s="390"/>
      <c r="N21" s="437" t="s">
        <v>419</v>
      </c>
      <c r="O21" s="435"/>
      <c r="P21" s="391" t="s">
        <v>416</v>
      </c>
      <c r="Q21" s="392"/>
      <c r="R21" s="505">
        <v>428240.71879999997</v>
      </c>
      <c r="S21" s="505">
        <v>447549.9375</v>
      </c>
      <c r="T21" s="505">
        <v>501369.125</v>
      </c>
      <c r="U21" s="506">
        <v>1377159.7812999999</v>
      </c>
      <c r="W21" s="386"/>
      <c r="X21" s="386"/>
    </row>
    <row r="22" spans="1:24">
      <c r="A22" s="387" t="s">
        <v>188</v>
      </c>
      <c r="B22" s="389" t="s">
        <v>426</v>
      </c>
      <c r="C22" s="435"/>
      <c r="D22" s="389" t="s">
        <v>415</v>
      </c>
      <c r="E22" s="390"/>
      <c r="F22" s="504">
        <v>39361.878900000003</v>
      </c>
      <c r="G22" s="504">
        <v>41136.691400000003</v>
      </c>
      <c r="H22" s="504">
        <v>44630.53125</v>
      </c>
      <c r="I22" s="390"/>
      <c r="J22" s="358">
        <v>2</v>
      </c>
      <c r="K22" s="358">
        <v>2</v>
      </c>
      <c r="L22" s="358">
        <v>2</v>
      </c>
      <c r="M22" s="390"/>
      <c r="N22" s="437" t="s">
        <v>419</v>
      </c>
      <c r="O22" s="435"/>
      <c r="P22" s="391" t="s">
        <v>422</v>
      </c>
      <c r="Q22" s="392"/>
      <c r="R22" s="505">
        <v>78723.757800000007</v>
      </c>
      <c r="S22" s="505">
        <v>82273.382800000007</v>
      </c>
      <c r="T22" s="505">
        <v>89261.0625</v>
      </c>
      <c r="U22" s="506">
        <v>250258.20310000001</v>
      </c>
      <c r="W22" s="386"/>
      <c r="X22" s="386"/>
    </row>
    <row r="23" spans="1:24">
      <c r="A23" s="387" t="s">
        <v>188</v>
      </c>
      <c r="B23" s="389" t="s">
        <v>427</v>
      </c>
      <c r="C23" s="435"/>
      <c r="D23" s="389" t="s">
        <v>415</v>
      </c>
      <c r="E23" s="390"/>
      <c r="F23" s="504">
        <v>19649.9375</v>
      </c>
      <c r="G23" s="504">
        <v>20535.947250000001</v>
      </c>
      <c r="H23" s="504">
        <v>22592.585950000001</v>
      </c>
      <c r="I23" s="390"/>
      <c r="J23" s="358">
        <v>2</v>
      </c>
      <c r="K23" s="358">
        <v>2</v>
      </c>
      <c r="L23" s="358">
        <v>2</v>
      </c>
      <c r="M23" s="390"/>
      <c r="N23" s="437" t="s">
        <v>419</v>
      </c>
      <c r="O23" s="435"/>
      <c r="P23" s="391" t="s">
        <v>420</v>
      </c>
      <c r="Q23" s="392"/>
      <c r="R23" s="505">
        <v>39299.875</v>
      </c>
      <c r="S23" s="505">
        <v>41071.894500000002</v>
      </c>
      <c r="T23" s="505">
        <v>45185.171900000001</v>
      </c>
      <c r="U23" s="506">
        <v>125556.9414</v>
      </c>
      <c r="W23" s="386"/>
      <c r="X23" s="386"/>
    </row>
    <row r="24" spans="1:24">
      <c r="A24" s="387" t="s">
        <v>188</v>
      </c>
      <c r="B24" s="389" t="s">
        <v>427</v>
      </c>
      <c r="C24" s="435"/>
      <c r="D24" s="389" t="s">
        <v>415</v>
      </c>
      <c r="E24" s="390"/>
      <c r="F24" s="504">
        <v>15105.519817073171</v>
      </c>
      <c r="G24" s="504">
        <v>16065.451219512195</v>
      </c>
      <c r="H24" s="504">
        <v>17855.958841463416</v>
      </c>
      <c r="I24" s="390"/>
      <c r="J24" s="358">
        <v>41</v>
      </c>
      <c r="K24" s="358">
        <v>41</v>
      </c>
      <c r="L24" s="358">
        <v>41</v>
      </c>
      <c r="M24" s="390"/>
      <c r="N24" s="437" t="s">
        <v>419</v>
      </c>
      <c r="O24" s="435"/>
      <c r="P24" s="391" t="s">
        <v>416</v>
      </c>
      <c r="Q24" s="392"/>
      <c r="R24" s="505">
        <v>619326.3125</v>
      </c>
      <c r="S24" s="505">
        <v>658683.5</v>
      </c>
      <c r="T24" s="505">
        <v>732094.31250000012</v>
      </c>
      <c r="U24" s="506">
        <v>2010104.125</v>
      </c>
      <c r="W24" s="386"/>
      <c r="X24" s="386"/>
    </row>
    <row r="25" spans="1:24">
      <c r="A25" s="387" t="s">
        <v>188</v>
      </c>
      <c r="B25" s="389" t="s">
        <v>427</v>
      </c>
      <c r="C25" s="435"/>
      <c r="D25" s="389" t="s">
        <v>415</v>
      </c>
      <c r="E25" s="390"/>
      <c r="F25" s="507">
        <v>19287.024733333335</v>
      </c>
      <c r="G25" s="507">
        <v>20156.670566666668</v>
      </c>
      <c r="H25" s="507">
        <v>22200.1198</v>
      </c>
      <c r="I25" s="390"/>
      <c r="J25" s="358">
        <v>3</v>
      </c>
      <c r="K25" s="358">
        <v>3</v>
      </c>
      <c r="L25" s="358">
        <v>3</v>
      </c>
      <c r="M25" s="390"/>
      <c r="N25" s="437" t="s">
        <v>419</v>
      </c>
      <c r="O25" s="435"/>
      <c r="P25" s="391" t="s">
        <v>421</v>
      </c>
      <c r="Q25" s="392"/>
      <c r="R25" s="505">
        <v>57861.074200000003</v>
      </c>
      <c r="S25" s="505">
        <v>60470.011700000003</v>
      </c>
      <c r="T25" s="505">
        <v>66600.359400000001</v>
      </c>
      <c r="U25" s="506">
        <v>184931.44530000002</v>
      </c>
      <c r="W25" s="386"/>
      <c r="X25" s="386"/>
    </row>
    <row r="26" spans="1:24">
      <c r="A26" s="387" t="s">
        <v>188</v>
      </c>
      <c r="B26" s="389" t="s">
        <v>427</v>
      </c>
      <c r="C26" s="435"/>
      <c r="D26" s="389" t="s">
        <v>415</v>
      </c>
      <c r="E26" s="390"/>
      <c r="F26" s="504">
        <v>16094.8066375</v>
      </c>
      <c r="G26" s="504">
        <v>17165.125</v>
      </c>
      <c r="H26" s="504">
        <v>18575.529299999998</v>
      </c>
      <c r="I26" s="390"/>
      <c r="J26" s="358">
        <v>8</v>
      </c>
      <c r="K26" s="358">
        <v>8</v>
      </c>
      <c r="L26" s="358">
        <v>8</v>
      </c>
      <c r="M26" s="390"/>
      <c r="N26" s="437" t="s">
        <v>419</v>
      </c>
      <c r="O26" s="435"/>
      <c r="P26" s="391" t="s">
        <v>422</v>
      </c>
      <c r="Q26" s="392"/>
      <c r="R26" s="505">
        <v>128758.4531</v>
      </c>
      <c r="S26" s="505">
        <v>137321</v>
      </c>
      <c r="T26" s="505">
        <v>148604.23439999999</v>
      </c>
      <c r="U26" s="506">
        <v>414683.6875</v>
      </c>
      <c r="W26" s="386"/>
      <c r="X26" s="386"/>
    </row>
    <row r="27" spans="1:24">
      <c r="A27" s="387" t="s">
        <v>188</v>
      </c>
      <c r="B27" s="389" t="s">
        <v>427</v>
      </c>
      <c r="C27" s="435"/>
      <c r="D27" s="389" t="s">
        <v>415</v>
      </c>
      <c r="E27" s="390"/>
      <c r="F27" s="507">
        <v>5386.7191999999995</v>
      </c>
      <c r="G27" s="507">
        <v>5629.6045000000004</v>
      </c>
      <c r="H27" s="507">
        <v>6832.2597999999998</v>
      </c>
      <c r="I27" s="390"/>
      <c r="J27" s="358">
        <v>1</v>
      </c>
      <c r="K27" s="358">
        <v>1</v>
      </c>
      <c r="L27" s="358">
        <v>1</v>
      </c>
      <c r="M27" s="390"/>
      <c r="N27" s="437" t="s">
        <v>419</v>
      </c>
      <c r="O27" s="435"/>
      <c r="P27" s="391" t="s">
        <v>428</v>
      </c>
      <c r="Q27" s="392"/>
      <c r="R27" s="505">
        <v>5386.7191999999995</v>
      </c>
      <c r="S27" s="505">
        <v>5629.6045000000004</v>
      </c>
      <c r="T27" s="505">
        <v>6832.2597999999998</v>
      </c>
      <c r="U27" s="506">
        <v>17848.583500000001</v>
      </c>
      <c r="W27" s="386"/>
      <c r="X27" s="386"/>
    </row>
    <row r="28" spans="1:24">
      <c r="A28" s="387" t="s">
        <v>188</v>
      </c>
      <c r="B28" s="389" t="s">
        <v>427</v>
      </c>
      <c r="C28" s="435"/>
      <c r="D28" s="389" t="s">
        <v>415</v>
      </c>
      <c r="E28" s="390"/>
      <c r="F28" s="507">
        <v>11279.290999999999</v>
      </c>
      <c r="G28" s="507">
        <v>11787.8711</v>
      </c>
      <c r="H28" s="507">
        <v>13540.300800000001</v>
      </c>
      <c r="I28" s="390"/>
      <c r="J28" s="358">
        <v>1</v>
      </c>
      <c r="K28" s="358">
        <v>1</v>
      </c>
      <c r="L28" s="358">
        <v>1</v>
      </c>
      <c r="M28" s="390"/>
      <c r="N28" s="437" t="s">
        <v>419</v>
      </c>
      <c r="O28" s="435"/>
      <c r="P28" s="391" t="s">
        <v>423</v>
      </c>
      <c r="Q28" s="392"/>
      <c r="R28" s="505">
        <v>11279.290999999999</v>
      </c>
      <c r="S28" s="505">
        <v>11787.8711</v>
      </c>
      <c r="T28" s="505">
        <v>13540.300800000001</v>
      </c>
      <c r="U28" s="506">
        <v>36607.462899999999</v>
      </c>
      <c r="W28" s="386"/>
      <c r="X28" s="386"/>
    </row>
    <row r="29" spans="1:24">
      <c r="A29" s="387" t="s">
        <v>188</v>
      </c>
      <c r="B29" s="389" t="s">
        <v>429</v>
      </c>
      <c r="C29" s="435"/>
      <c r="D29" s="389" t="s">
        <v>415</v>
      </c>
      <c r="E29" s="390"/>
      <c r="F29" s="504">
        <v>14052.09659090909</v>
      </c>
      <c r="G29" s="504">
        <v>16482.88920909091</v>
      </c>
      <c r="H29" s="504">
        <v>22909.691763636361</v>
      </c>
      <c r="I29" s="390"/>
      <c r="J29" s="358">
        <v>11</v>
      </c>
      <c r="K29" s="358">
        <v>11</v>
      </c>
      <c r="L29" s="358">
        <v>11</v>
      </c>
      <c r="M29" s="390"/>
      <c r="N29" s="437" t="s">
        <v>419</v>
      </c>
      <c r="O29" s="435"/>
      <c r="P29" s="391" t="s">
        <v>420</v>
      </c>
      <c r="Q29" s="392"/>
      <c r="R29" s="505">
        <v>154573.0625</v>
      </c>
      <c r="S29" s="505">
        <v>181311.7813</v>
      </c>
      <c r="T29" s="505">
        <v>252006.60939999999</v>
      </c>
      <c r="U29" s="506">
        <v>587891.45319999999</v>
      </c>
      <c r="W29" s="386"/>
      <c r="X29" s="386"/>
    </row>
    <row r="30" spans="1:24">
      <c r="A30" s="387" t="s">
        <v>188</v>
      </c>
      <c r="B30" s="389" t="s">
        <v>429</v>
      </c>
      <c r="C30" s="435"/>
      <c r="D30" s="389" t="s">
        <v>415</v>
      </c>
      <c r="E30" s="390"/>
      <c r="F30" s="507">
        <v>15211.571614583334</v>
      </c>
      <c r="G30" s="507">
        <v>17275.399739583332</v>
      </c>
      <c r="H30" s="507">
        <v>22638.536458333332</v>
      </c>
      <c r="I30" s="390"/>
      <c r="J30" s="358">
        <v>48</v>
      </c>
      <c r="K30" s="358">
        <v>48</v>
      </c>
      <c r="L30" s="358">
        <v>48</v>
      </c>
      <c r="M30" s="390"/>
      <c r="N30" s="437" t="s">
        <v>419</v>
      </c>
      <c r="O30" s="435"/>
      <c r="P30" s="391" t="s">
        <v>416</v>
      </c>
      <c r="Q30" s="392"/>
      <c r="R30" s="505">
        <v>730155.4375</v>
      </c>
      <c r="S30" s="505">
        <v>829219.1875</v>
      </c>
      <c r="T30" s="505">
        <v>1086649.75</v>
      </c>
      <c r="U30" s="506">
        <v>2646024.375</v>
      </c>
      <c r="W30" s="386"/>
      <c r="X30" s="386"/>
    </row>
    <row r="31" spans="1:24">
      <c r="A31" s="387" t="s">
        <v>188</v>
      </c>
      <c r="B31" s="389" t="s">
        <v>429</v>
      </c>
      <c r="C31" s="435"/>
      <c r="D31" s="389" t="s">
        <v>415</v>
      </c>
      <c r="E31" s="390"/>
      <c r="F31" s="507">
        <v>15658.665037500001</v>
      </c>
      <c r="G31" s="507">
        <v>16634.576174999998</v>
      </c>
      <c r="H31" s="507">
        <v>22670.7578125</v>
      </c>
      <c r="I31" s="390"/>
      <c r="J31" s="358">
        <v>16</v>
      </c>
      <c r="K31" s="358">
        <v>16</v>
      </c>
      <c r="L31" s="358">
        <v>16</v>
      </c>
      <c r="M31" s="390"/>
      <c r="N31" s="437" t="s">
        <v>419</v>
      </c>
      <c r="O31" s="435"/>
      <c r="P31" s="391" t="s">
        <v>421</v>
      </c>
      <c r="Q31" s="392"/>
      <c r="R31" s="505">
        <v>250538.64060000001</v>
      </c>
      <c r="S31" s="505">
        <v>266153.21879999997</v>
      </c>
      <c r="T31" s="505">
        <v>362732.125</v>
      </c>
      <c r="U31" s="506">
        <v>879423.98439999996</v>
      </c>
      <c r="W31" s="386"/>
      <c r="X31" s="386"/>
    </row>
    <row r="32" spans="1:24">
      <c r="A32" s="387" t="s">
        <v>188</v>
      </c>
      <c r="B32" s="389" t="s">
        <v>429</v>
      </c>
      <c r="C32" s="435"/>
      <c r="D32" s="389" t="s">
        <v>415</v>
      </c>
      <c r="E32" s="390"/>
      <c r="F32" s="504">
        <v>15963.775735294117</v>
      </c>
      <c r="G32" s="504">
        <v>19039.613970588234</v>
      </c>
      <c r="H32" s="504">
        <v>25246.415441176472</v>
      </c>
      <c r="I32" s="390"/>
      <c r="J32" s="358">
        <v>17</v>
      </c>
      <c r="K32" s="358">
        <v>17</v>
      </c>
      <c r="L32" s="358">
        <v>17</v>
      </c>
      <c r="M32" s="390"/>
      <c r="N32" s="437" t="s">
        <v>419</v>
      </c>
      <c r="O32" s="435"/>
      <c r="P32" s="391" t="s">
        <v>422</v>
      </c>
      <c r="Q32" s="392"/>
      <c r="R32" s="505">
        <v>271384.1875</v>
      </c>
      <c r="S32" s="505">
        <v>323673.4375</v>
      </c>
      <c r="T32" s="505">
        <v>429189.0625</v>
      </c>
      <c r="U32" s="506">
        <v>1024246.6875</v>
      </c>
      <c r="W32" s="386"/>
      <c r="X32" s="386"/>
    </row>
    <row r="33" spans="1:24">
      <c r="A33" s="387" t="s">
        <v>188</v>
      </c>
      <c r="B33" s="389" t="s">
        <v>429</v>
      </c>
      <c r="C33" s="435"/>
      <c r="D33" s="389" t="s">
        <v>415</v>
      </c>
      <c r="E33" s="390"/>
      <c r="F33" s="507">
        <v>15971.041999999999</v>
      </c>
      <c r="G33" s="507">
        <v>18415.3027</v>
      </c>
      <c r="H33" s="507">
        <v>26995.5527</v>
      </c>
      <c r="I33" s="390"/>
      <c r="J33" s="358">
        <v>1</v>
      </c>
      <c r="K33" s="358">
        <v>1</v>
      </c>
      <c r="L33" s="358">
        <v>1</v>
      </c>
      <c r="M33" s="390"/>
      <c r="N33" s="437" t="s">
        <v>419</v>
      </c>
      <c r="O33" s="435"/>
      <c r="P33" s="391" t="s">
        <v>430</v>
      </c>
      <c r="Q33" s="392"/>
      <c r="R33" s="505">
        <v>15971.041999999999</v>
      </c>
      <c r="S33" s="505">
        <v>18415.3027</v>
      </c>
      <c r="T33" s="505">
        <v>26995.5527</v>
      </c>
      <c r="U33" s="506">
        <v>61381.897400000002</v>
      </c>
      <c r="W33" s="386"/>
      <c r="X33" s="386"/>
    </row>
    <row r="34" spans="1:24">
      <c r="A34" s="387" t="s">
        <v>188</v>
      </c>
      <c r="B34" s="389" t="s">
        <v>429</v>
      </c>
      <c r="C34" s="435"/>
      <c r="D34" s="389" t="s">
        <v>415</v>
      </c>
      <c r="E34" s="390"/>
      <c r="F34" s="507">
        <v>12378.426750000001</v>
      </c>
      <c r="G34" s="507">
        <v>12936.56545</v>
      </c>
      <c r="H34" s="507">
        <v>19475.509750000001</v>
      </c>
      <c r="I34" s="390"/>
      <c r="J34" s="358">
        <v>2</v>
      </c>
      <c r="K34" s="358">
        <v>2</v>
      </c>
      <c r="L34" s="358">
        <v>2</v>
      </c>
      <c r="M34" s="390"/>
      <c r="N34" s="437" t="s">
        <v>419</v>
      </c>
      <c r="O34" s="435"/>
      <c r="P34" s="391" t="s">
        <v>428</v>
      </c>
      <c r="Q34" s="392"/>
      <c r="R34" s="505">
        <v>24756.853500000001</v>
      </c>
      <c r="S34" s="505">
        <v>25873.1309</v>
      </c>
      <c r="T34" s="505">
        <v>38951.019500000002</v>
      </c>
      <c r="U34" s="506">
        <v>89581.003900000011</v>
      </c>
      <c r="W34" s="386"/>
      <c r="X34" s="386"/>
    </row>
    <row r="35" spans="1:24">
      <c r="A35" s="387" t="s">
        <v>188</v>
      </c>
      <c r="B35" s="389" t="s">
        <v>429</v>
      </c>
      <c r="C35" s="435"/>
      <c r="D35" s="389" t="s">
        <v>415</v>
      </c>
      <c r="E35" s="390"/>
      <c r="F35" s="504">
        <v>14312.854487500001</v>
      </c>
      <c r="G35" s="504">
        <v>15191.311524999999</v>
      </c>
      <c r="H35" s="504">
        <v>21420.386725</v>
      </c>
      <c r="I35" s="390"/>
      <c r="J35" s="358">
        <v>8</v>
      </c>
      <c r="K35" s="358">
        <v>8</v>
      </c>
      <c r="L35" s="358">
        <v>8</v>
      </c>
      <c r="M35" s="390"/>
      <c r="N35" s="437" t="s">
        <v>419</v>
      </c>
      <c r="O35" s="435"/>
      <c r="P35" s="391" t="s">
        <v>423</v>
      </c>
      <c r="Q35" s="392"/>
      <c r="R35" s="505">
        <v>114502.83590000001</v>
      </c>
      <c r="S35" s="505">
        <v>121530.49219999999</v>
      </c>
      <c r="T35" s="505">
        <v>171363.0938</v>
      </c>
      <c r="U35" s="506">
        <v>407396.42189999996</v>
      </c>
      <c r="W35" s="386"/>
      <c r="X35" s="386"/>
    </row>
    <row r="36" spans="1:24">
      <c r="A36" s="387" t="s">
        <v>188</v>
      </c>
      <c r="B36" s="389" t="s">
        <v>429</v>
      </c>
      <c r="C36" s="435"/>
      <c r="D36" s="389" t="s">
        <v>415</v>
      </c>
      <c r="E36" s="390"/>
      <c r="F36" s="507">
        <v>13577.96385</v>
      </c>
      <c r="G36" s="507">
        <v>15751.257799999999</v>
      </c>
      <c r="H36" s="507">
        <v>20826.345700000002</v>
      </c>
      <c r="I36" s="390"/>
      <c r="J36" s="358">
        <v>2</v>
      </c>
      <c r="K36" s="358">
        <v>2</v>
      </c>
      <c r="L36" s="358">
        <v>2</v>
      </c>
      <c r="M36" s="390"/>
      <c r="N36" s="437" t="s">
        <v>419</v>
      </c>
      <c r="O36" s="435"/>
      <c r="P36" s="391" t="s">
        <v>431</v>
      </c>
      <c r="Q36" s="392"/>
      <c r="R36" s="505">
        <v>27155.9277</v>
      </c>
      <c r="S36" s="505">
        <v>31502.515599999999</v>
      </c>
      <c r="T36" s="505">
        <v>41652.691400000003</v>
      </c>
      <c r="U36" s="506">
        <v>100311.1347</v>
      </c>
      <c r="W36" s="386"/>
      <c r="X36" s="386"/>
    </row>
    <row r="37" spans="1:24">
      <c r="A37" s="387" t="s">
        <v>188</v>
      </c>
      <c r="B37" s="389" t="s">
        <v>429</v>
      </c>
      <c r="C37" s="435"/>
      <c r="D37" s="389" t="s">
        <v>415</v>
      </c>
      <c r="E37" s="390"/>
      <c r="F37" s="507">
        <v>18596.3262</v>
      </c>
      <c r="G37" s="507">
        <v>21463.706999999999</v>
      </c>
      <c r="H37" s="507">
        <v>31536.9902</v>
      </c>
      <c r="I37" s="390"/>
      <c r="J37" s="358">
        <v>1</v>
      </c>
      <c r="K37" s="358">
        <v>1</v>
      </c>
      <c r="L37" s="358">
        <v>1</v>
      </c>
      <c r="M37" s="390"/>
      <c r="N37" s="437" t="s">
        <v>419</v>
      </c>
      <c r="O37" s="435"/>
      <c r="P37" s="391" t="s">
        <v>432</v>
      </c>
      <c r="Q37" s="392"/>
      <c r="R37" s="505">
        <v>18596.3262</v>
      </c>
      <c r="S37" s="505">
        <v>21463.706999999999</v>
      </c>
      <c r="T37" s="505">
        <v>31536.9902</v>
      </c>
      <c r="U37" s="506">
        <v>71597.023400000005</v>
      </c>
      <c r="W37" s="386"/>
      <c r="X37" s="386"/>
    </row>
    <row r="38" spans="1:24">
      <c r="A38" s="387" t="s">
        <v>188</v>
      </c>
      <c r="B38" s="389" t="s">
        <v>429</v>
      </c>
      <c r="C38" s="435"/>
      <c r="D38" s="389" t="s">
        <v>415</v>
      </c>
      <c r="E38" s="390"/>
      <c r="F38" s="504">
        <v>13768.011699999999</v>
      </c>
      <c r="G38" s="504">
        <v>14761.45995</v>
      </c>
      <c r="H38" s="504">
        <v>21348.52735</v>
      </c>
      <c r="I38" s="390"/>
      <c r="J38" s="358">
        <v>2</v>
      </c>
      <c r="K38" s="358">
        <v>2</v>
      </c>
      <c r="L38" s="358">
        <v>2</v>
      </c>
      <c r="M38" s="390"/>
      <c r="N38" s="437" t="s">
        <v>419</v>
      </c>
      <c r="O38" s="435"/>
      <c r="P38" s="391" t="s">
        <v>424</v>
      </c>
      <c r="Q38" s="392"/>
      <c r="R38" s="505">
        <v>27536.023399999998</v>
      </c>
      <c r="S38" s="505">
        <v>29522.919900000001</v>
      </c>
      <c r="T38" s="505">
        <v>42697.054700000001</v>
      </c>
      <c r="U38" s="506">
        <v>99755.997999999992</v>
      </c>
      <c r="W38" s="386"/>
      <c r="X38" s="386"/>
    </row>
    <row r="39" spans="1:24">
      <c r="A39" s="387" t="s">
        <v>188</v>
      </c>
      <c r="B39" s="389" t="s">
        <v>433</v>
      </c>
      <c r="C39" s="435"/>
      <c r="D39" s="389" t="s">
        <v>434</v>
      </c>
      <c r="E39" s="390"/>
      <c r="F39" s="507">
        <v>12497.7508</v>
      </c>
      <c r="G39" s="507">
        <v>13061.27032</v>
      </c>
      <c r="H39" s="507">
        <v>14885.26252</v>
      </c>
      <c r="I39" s="390"/>
      <c r="J39" s="358">
        <v>2.5</v>
      </c>
      <c r="K39" s="358">
        <v>2.5</v>
      </c>
      <c r="L39" s="358">
        <v>2.5</v>
      </c>
      <c r="M39" s="390"/>
      <c r="N39" s="437" t="s">
        <v>435</v>
      </c>
      <c r="O39" s="435"/>
      <c r="P39" s="391" t="s">
        <v>416</v>
      </c>
      <c r="Q39" s="392"/>
      <c r="R39" s="505">
        <v>31244.377</v>
      </c>
      <c r="S39" s="505">
        <v>32653.175799999997</v>
      </c>
      <c r="T39" s="505">
        <v>37213.156300000002</v>
      </c>
      <c r="U39" s="506">
        <v>101110.70910000001</v>
      </c>
      <c r="W39" s="386"/>
      <c r="X39" s="386"/>
    </row>
    <row r="40" spans="1:24">
      <c r="A40" s="387" t="s">
        <v>188</v>
      </c>
      <c r="B40" s="389" t="s">
        <v>433</v>
      </c>
      <c r="C40" s="435"/>
      <c r="D40" s="389" t="s">
        <v>434</v>
      </c>
      <c r="E40" s="390"/>
      <c r="F40" s="507">
        <v>20083.587800000001</v>
      </c>
      <c r="G40" s="507">
        <v>20989.148399999998</v>
      </c>
      <c r="H40" s="507">
        <v>23310.33</v>
      </c>
      <c r="I40" s="390"/>
      <c r="J40" s="358">
        <v>0.5</v>
      </c>
      <c r="K40" s="358">
        <v>0.5</v>
      </c>
      <c r="L40" s="358">
        <v>0.5</v>
      </c>
      <c r="M40" s="390"/>
      <c r="N40" s="437" t="s">
        <v>435</v>
      </c>
      <c r="O40" s="435"/>
      <c r="P40" s="391" t="s">
        <v>422</v>
      </c>
      <c r="Q40" s="392"/>
      <c r="R40" s="505">
        <v>10041.793900000001</v>
      </c>
      <c r="S40" s="505">
        <v>10494.574199999999</v>
      </c>
      <c r="T40" s="505">
        <v>11655.165000000001</v>
      </c>
      <c r="U40" s="506">
        <v>32191.533100000001</v>
      </c>
      <c r="W40" s="386"/>
      <c r="X40" s="386"/>
    </row>
    <row r="41" spans="1:24">
      <c r="A41" s="387" t="s">
        <v>188</v>
      </c>
      <c r="B41" s="389" t="s">
        <v>436</v>
      </c>
      <c r="C41" s="435"/>
      <c r="D41" s="389" t="s">
        <v>434</v>
      </c>
      <c r="E41" s="390"/>
      <c r="F41" s="504">
        <v>17127.597244444445</v>
      </c>
      <c r="G41" s="504">
        <v>17899.875022222222</v>
      </c>
      <c r="H41" s="504">
        <v>20507.262133333334</v>
      </c>
      <c r="I41" s="390"/>
      <c r="J41" s="358">
        <v>2.25</v>
      </c>
      <c r="K41" s="358">
        <v>2.25</v>
      </c>
      <c r="L41" s="358">
        <v>2.25</v>
      </c>
      <c r="M41" s="390"/>
      <c r="N41" s="437" t="s">
        <v>435</v>
      </c>
      <c r="O41" s="435"/>
      <c r="P41" s="391" t="s">
        <v>420</v>
      </c>
      <c r="Q41" s="392"/>
      <c r="R41" s="505">
        <v>38537.093800000002</v>
      </c>
      <c r="S41" s="505">
        <v>40274.718800000002</v>
      </c>
      <c r="T41" s="505">
        <v>46141.339800000002</v>
      </c>
      <c r="U41" s="506">
        <v>124953.15240000001</v>
      </c>
      <c r="W41" s="386"/>
      <c r="X41" s="386"/>
    </row>
    <row r="42" spans="1:24">
      <c r="A42" s="387" t="s">
        <v>188</v>
      </c>
      <c r="B42" s="389" t="s">
        <v>436</v>
      </c>
      <c r="C42" s="435"/>
      <c r="D42" s="389" t="s">
        <v>434</v>
      </c>
      <c r="E42" s="390"/>
      <c r="F42" s="507">
        <v>15491.115495652173</v>
      </c>
      <c r="G42" s="507">
        <v>16189.604626086955</v>
      </c>
      <c r="H42" s="507">
        <v>17738.937495652175</v>
      </c>
      <c r="I42" s="390"/>
      <c r="J42" s="358">
        <v>5.75</v>
      </c>
      <c r="K42" s="358">
        <v>5.75</v>
      </c>
      <c r="L42" s="358">
        <v>5.75</v>
      </c>
      <c r="M42" s="390"/>
      <c r="N42" s="437" t="s">
        <v>435</v>
      </c>
      <c r="O42" s="435"/>
      <c r="P42" s="391" t="s">
        <v>416</v>
      </c>
      <c r="Q42" s="392"/>
      <c r="R42" s="505">
        <v>89073.914099999995</v>
      </c>
      <c r="S42" s="505">
        <v>93090.226599999995</v>
      </c>
      <c r="T42" s="505">
        <v>101998.89060000001</v>
      </c>
      <c r="U42" s="506">
        <v>284163.03130000003</v>
      </c>
      <c r="W42" s="386"/>
      <c r="X42" s="386"/>
    </row>
    <row r="43" spans="1:24">
      <c r="A43" s="387" t="s">
        <v>188</v>
      </c>
      <c r="B43" s="389" t="s">
        <v>436</v>
      </c>
      <c r="C43" s="435"/>
      <c r="D43" s="389" t="s">
        <v>434</v>
      </c>
      <c r="E43" s="390"/>
      <c r="F43" s="507">
        <v>16769.150685714285</v>
      </c>
      <c r="G43" s="507">
        <v>17525.26674285714</v>
      </c>
      <c r="H43" s="507">
        <v>20212.796857142857</v>
      </c>
      <c r="I43" s="390"/>
      <c r="J43" s="358">
        <v>1.75</v>
      </c>
      <c r="K43" s="358">
        <v>1.75</v>
      </c>
      <c r="L43" s="358">
        <v>1.75</v>
      </c>
      <c r="M43" s="390"/>
      <c r="N43" s="437" t="s">
        <v>435</v>
      </c>
      <c r="O43" s="435"/>
      <c r="P43" s="391" t="s">
        <v>421</v>
      </c>
      <c r="Q43" s="392"/>
      <c r="R43" s="505">
        <v>29346.0137</v>
      </c>
      <c r="S43" s="505">
        <v>30669.216799999995</v>
      </c>
      <c r="T43" s="505">
        <v>35372.394500000002</v>
      </c>
      <c r="U43" s="506">
        <v>95387.625</v>
      </c>
      <c r="W43" s="386"/>
      <c r="X43" s="386"/>
    </row>
    <row r="44" spans="1:24">
      <c r="A44" s="387" t="s">
        <v>188</v>
      </c>
      <c r="B44" s="389" t="s">
        <v>436</v>
      </c>
      <c r="C44" s="435"/>
      <c r="D44" s="389" t="s">
        <v>434</v>
      </c>
      <c r="E44" s="390"/>
      <c r="F44" s="504">
        <v>19593.194444444445</v>
      </c>
      <c r="G44" s="504">
        <v>20505.263896296296</v>
      </c>
      <c r="H44" s="504">
        <v>23260.592592592591</v>
      </c>
      <c r="I44" s="390"/>
      <c r="J44" s="358">
        <v>6.75</v>
      </c>
      <c r="K44" s="358">
        <v>6.75</v>
      </c>
      <c r="L44" s="358">
        <v>6.75</v>
      </c>
      <c r="M44" s="390"/>
      <c r="N44" s="437" t="s">
        <v>435</v>
      </c>
      <c r="O44" s="435"/>
      <c r="P44" s="391" t="s">
        <v>422</v>
      </c>
      <c r="Q44" s="392"/>
      <c r="R44" s="505">
        <v>132254.0625</v>
      </c>
      <c r="S44" s="505">
        <v>138410.5313</v>
      </c>
      <c r="T44" s="505">
        <v>157009</v>
      </c>
      <c r="U44" s="506">
        <v>427673.59380000003</v>
      </c>
      <c r="W44" s="386"/>
      <c r="X44" s="386"/>
    </row>
    <row r="45" spans="1:24">
      <c r="A45" s="387" t="s">
        <v>188</v>
      </c>
      <c r="B45" s="389" t="s">
        <v>436</v>
      </c>
      <c r="C45" s="435"/>
      <c r="D45" s="389" t="s">
        <v>434</v>
      </c>
      <c r="E45" s="390"/>
      <c r="F45" s="507">
        <v>16367.845066666667</v>
      </c>
      <c r="G45" s="507">
        <v>17105.865866666667</v>
      </c>
      <c r="H45" s="507">
        <v>19402.076799999999</v>
      </c>
      <c r="I45" s="390"/>
      <c r="J45" s="358">
        <v>0.75</v>
      </c>
      <c r="K45" s="358">
        <v>0.75</v>
      </c>
      <c r="L45" s="358">
        <v>0.75</v>
      </c>
      <c r="M45" s="390"/>
      <c r="N45" s="437" t="s">
        <v>435</v>
      </c>
      <c r="O45" s="435"/>
      <c r="P45" s="391" t="s">
        <v>428</v>
      </c>
      <c r="Q45" s="392"/>
      <c r="R45" s="505">
        <v>12275.8838</v>
      </c>
      <c r="S45" s="505">
        <v>12829.3994</v>
      </c>
      <c r="T45" s="505">
        <v>14551.5576</v>
      </c>
      <c r="U45" s="506">
        <v>39656.840799999998</v>
      </c>
      <c r="W45" s="386"/>
      <c r="X45" s="386"/>
    </row>
    <row r="46" spans="1:24">
      <c r="A46" s="387" t="s">
        <v>188</v>
      </c>
      <c r="B46" s="389" t="s">
        <v>436</v>
      </c>
      <c r="C46" s="435"/>
      <c r="D46" s="389" t="s">
        <v>434</v>
      </c>
      <c r="E46" s="390"/>
      <c r="F46" s="507">
        <v>15783.8359</v>
      </c>
      <c r="G46" s="507">
        <v>16495.523399999998</v>
      </c>
      <c r="H46" s="507">
        <v>18770.517599999999</v>
      </c>
      <c r="I46" s="390"/>
      <c r="J46" s="358">
        <v>1</v>
      </c>
      <c r="K46" s="358">
        <v>1</v>
      </c>
      <c r="L46" s="358">
        <v>1</v>
      </c>
      <c r="M46" s="390"/>
      <c r="N46" s="437" t="s">
        <v>435</v>
      </c>
      <c r="O46" s="435"/>
      <c r="P46" s="391" t="s">
        <v>423</v>
      </c>
      <c r="Q46" s="392"/>
      <c r="R46" s="505">
        <v>15783.8359</v>
      </c>
      <c r="S46" s="505">
        <v>16495.523399999998</v>
      </c>
      <c r="T46" s="505">
        <v>18770.517599999999</v>
      </c>
      <c r="U46" s="506">
        <v>51049.876899999996</v>
      </c>
      <c r="W46" s="386"/>
      <c r="X46" s="386"/>
    </row>
    <row r="47" spans="1:24">
      <c r="A47" s="387" t="s">
        <v>188</v>
      </c>
      <c r="B47" s="389" t="s">
        <v>436</v>
      </c>
      <c r="C47" s="435"/>
      <c r="D47" s="389" t="s">
        <v>434</v>
      </c>
      <c r="E47" s="390"/>
      <c r="F47" s="504">
        <v>17758.648399999998</v>
      </c>
      <c r="G47" s="504">
        <v>18559.379000000001</v>
      </c>
      <c r="H47" s="504">
        <v>20906.140599999999</v>
      </c>
      <c r="I47" s="390"/>
      <c r="J47" s="358">
        <v>0.5</v>
      </c>
      <c r="K47" s="358">
        <v>0.5</v>
      </c>
      <c r="L47" s="358">
        <v>0.5</v>
      </c>
      <c r="M47" s="390"/>
      <c r="N47" s="437" t="s">
        <v>435</v>
      </c>
      <c r="O47" s="435"/>
      <c r="P47" s="391" t="s">
        <v>431</v>
      </c>
      <c r="Q47" s="392"/>
      <c r="R47" s="505">
        <v>8879.3241999999991</v>
      </c>
      <c r="S47" s="505">
        <v>9279.6895000000004</v>
      </c>
      <c r="T47" s="505">
        <v>10453.070299999999</v>
      </c>
      <c r="U47" s="506">
        <v>28612.083999999999</v>
      </c>
      <c r="W47" s="386"/>
      <c r="X47" s="386"/>
    </row>
    <row r="48" spans="1:24">
      <c r="A48" s="387" t="s">
        <v>188</v>
      </c>
      <c r="B48" s="389" t="s">
        <v>436</v>
      </c>
      <c r="C48" s="435"/>
      <c r="D48" s="389" t="s">
        <v>434</v>
      </c>
      <c r="E48" s="390"/>
      <c r="F48" s="507">
        <v>18476.171866666667</v>
      </c>
      <c r="G48" s="507">
        <v>19309.256533333333</v>
      </c>
      <c r="H48" s="507">
        <v>22107.434933333334</v>
      </c>
      <c r="I48" s="390"/>
      <c r="J48" s="358">
        <v>0.75</v>
      </c>
      <c r="K48" s="358">
        <v>0.75</v>
      </c>
      <c r="L48" s="358">
        <v>0.75</v>
      </c>
      <c r="M48" s="390"/>
      <c r="N48" s="437" t="s">
        <v>435</v>
      </c>
      <c r="O48" s="435"/>
      <c r="P48" s="391" t="s">
        <v>424</v>
      </c>
      <c r="Q48" s="392"/>
      <c r="R48" s="505">
        <v>13857.1289</v>
      </c>
      <c r="S48" s="505">
        <v>14481.9424</v>
      </c>
      <c r="T48" s="505">
        <v>16580.5762</v>
      </c>
      <c r="U48" s="506">
        <v>44919.647499999999</v>
      </c>
      <c r="W48" s="386"/>
      <c r="X48" s="386"/>
    </row>
    <row r="49" spans="1:24">
      <c r="A49" s="387" t="s">
        <v>188</v>
      </c>
      <c r="B49" s="389" t="s">
        <v>437</v>
      </c>
      <c r="C49" s="435"/>
      <c r="D49" s="389" t="s">
        <v>434</v>
      </c>
      <c r="E49" s="390"/>
      <c r="F49" s="507">
        <v>14194.8711</v>
      </c>
      <c r="G49" s="507">
        <v>15549.293949999999</v>
      </c>
      <c r="H49" s="507">
        <v>17202.341799999998</v>
      </c>
      <c r="I49" s="390"/>
      <c r="J49" s="358">
        <v>4</v>
      </c>
      <c r="K49" s="358">
        <v>4</v>
      </c>
      <c r="L49" s="358">
        <v>4</v>
      </c>
      <c r="M49" s="390"/>
      <c r="N49" s="437" t="s">
        <v>435</v>
      </c>
      <c r="O49" s="435"/>
      <c r="P49" s="391" t="s">
        <v>420</v>
      </c>
      <c r="Q49" s="392"/>
      <c r="R49" s="505">
        <v>56779.484400000001</v>
      </c>
      <c r="S49" s="505">
        <v>62197.175799999997</v>
      </c>
      <c r="T49" s="505">
        <v>68809.367199999993</v>
      </c>
      <c r="U49" s="506">
        <v>187786.02739999999</v>
      </c>
      <c r="W49" s="386"/>
      <c r="X49" s="386"/>
    </row>
    <row r="50" spans="1:24">
      <c r="A50" s="387" t="s">
        <v>188</v>
      </c>
      <c r="B50" s="389" t="s">
        <v>437</v>
      </c>
      <c r="C50" s="435"/>
      <c r="D50" s="389" t="s">
        <v>434</v>
      </c>
      <c r="E50" s="390"/>
      <c r="F50" s="504">
        <v>20466.072033898305</v>
      </c>
      <c r="G50" s="504">
        <v>18983.911016949154</v>
      </c>
      <c r="H50" s="504">
        <v>21669.161016949154</v>
      </c>
      <c r="I50" s="390"/>
      <c r="J50" s="358">
        <v>14.75</v>
      </c>
      <c r="K50" s="358">
        <v>14.75</v>
      </c>
      <c r="L50" s="358">
        <v>14.75</v>
      </c>
      <c r="M50" s="390"/>
      <c r="N50" s="437" t="s">
        <v>435</v>
      </c>
      <c r="O50" s="435"/>
      <c r="P50" s="391" t="s">
        <v>416</v>
      </c>
      <c r="Q50" s="392"/>
      <c r="R50" s="505">
        <v>301874.5625</v>
      </c>
      <c r="S50" s="505">
        <v>280012.6875</v>
      </c>
      <c r="T50" s="505">
        <v>319620.125</v>
      </c>
      <c r="U50" s="506">
        <v>901507.375</v>
      </c>
      <c r="W50" s="386"/>
      <c r="X50" s="386"/>
    </row>
    <row r="51" spans="1:24">
      <c r="A51" s="387" t="s">
        <v>188</v>
      </c>
      <c r="B51" s="389" t="s">
        <v>437</v>
      </c>
      <c r="C51" s="435"/>
      <c r="D51" s="389" t="s">
        <v>434</v>
      </c>
      <c r="E51" s="390"/>
      <c r="F51" s="507">
        <v>42843.325004444443</v>
      </c>
      <c r="G51" s="507">
        <v>17603.857562790698</v>
      </c>
      <c r="H51" s="507">
        <v>20205.340120930232</v>
      </c>
      <c r="I51" s="390"/>
      <c r="J51" s="358">
        <v>11.25</v>
      </c>
      <c r="K51" s="358">
        <v>10.75</v>
      </c>
      <c r="L51" s="358">
        <v>10.75</v>
      </c>
      <c r="M51" s="390"/>
      <c r="N51" s="437" t="s">
        <v>435</v>
      </c>
      <c r="O51" s="435"/>
      <c r="P51" s="391" t="s">
        <v>421</v>
      </c>
      <c r="Q51" s="392"/>
      <c r="R51" s="505">
        <v>481987.40629999997</v>
      </c>
      <c r="S51" s="505">
        <v>189241.4688</v>
      </c>
      <c r="T51" s="505">
        <v>217207.4063</v>
      </c>
      <c r="U51" s="506">
        <v>888436.28139999998</v>
      </c>
      <c r="W51" s="386"/>
      <c r="X51" s="386"/>
    </row>
    <row r="52" spans="1:24">
      <c r="A52" s="387" t="s">
        <v>188</v>
      </c>
      <c r="B52" s="389" t="s">
        <v>437</v>
      </c>
      <c r="C52" s="435"/>
      <c r="D52" s="389" t="s">
        <v>434</v>
      </c>
      <c r="E52" s="390"/>
      <c r="F52" s="507">
        <v>20354.560419999998</v>
      </c>
      <c r="G52" s="507">
        <v>21272.339586666665</v>
      </c>
      <c r="H52" s="507">
        <v>22490.486114285712</v>
      </c>
      <c r="I52" s="390"/>
      <c r="J52" s="358">
        <v>15</v>
      </c>
      <c r="K52" s="358">
        <v>15</v>
      </c>
      <c r="L52" s="358">
        <v>15.75</v>
      </c>
      <c r="M52" s="390"/>
      <c r="N52" s="437" t="s">
        <v>435</v>
      </c>
      <c r="O52" s="435"/>
      <c r="P52" s="391" t="s">
        <v>422</v>
      </c>
      <c r="Q52" s="392"/>
      <c r="R52" s="505">
        <v>305318.40629999997</v>
      </c>
      <c r="S52" s="505">
        <v>319085.09379999997</v>
      </c>
      <c r="T52" s="505">
        <v>354225.15629999997</v>
      </c>
      <c r="U52" s="506">
        <v>978628.65639999998</v>
      </c>
      <c r="W52" s="386"/>
      <c r="X52" s="386"/>
    </row>
    <row r="53" spans="1:24">
      <c r="A53" s="387" t="s">
        <v>188</v>
      </c>
      <c r="B53" s="389" t="s">
        <v>437</v>
      </c>
      <c r="C53" s="435"/>
      <c r="D53" s="389" t="s">
        <v>434</v>
      </c>
      <c r="E53" s="390"/>
      <c r="F53" s="504">
        <v>16314.40936</v>
      </c>
      <c r="G53" s="504">
        <v>17050.02032</v>
      </c>
      <c r="H53" s="504">
        <v>19605.27968</v>
      </c>
      <c r="I53" s="390"/>
      <c r="J53" s="358">
        <v>1.25</v>
      </c>
      <c r="K53" s="358">
        <v>1.25</v>
      </c>
      <c r="L53" s="358">
        <v>1.25</v>
      </c>
      <c r="M53" s="390"/>
      <c r="N53" s="437" t="s">
        <v>435</v>
      </c>
      <c r="O53" s="435"/>
      <c r="P53" s="391" t="s">
        <v>428</v>
      </c>
      <c r="Q53" s="392"/>
      <c r="R53" s="505">
        <v>20393.011699999999</v>
      </c>
      <c r="S53" s="505">
        <v>21312.525399999999</v>
      </c>
      <c r="T53" s="505">
        <v>24506.599600000001</v>
      </c>
      <c r="U53" s="506">
        <v>66212.136700000003</v>
      </c>
      <c r="W53" s="386"/>
      <c r="X53" s="386"/>
    </row>
    <row r="54" spans="1:24">
      <c r="A54" s="387" t="s">
        <v>188</v>
      </c>
      <c r="B54" s="389" t="s">
        <v>437</v>
      </c>
      <c r="C54" s="435"/>
      <c r="D54" s="389" t="s">
        <v>434</v>
      </c>
      <c r="E54" s="390"/>
      <c r="F54" s="507">
        <v>20312.649542857143</v>
      </c>
      <c r="G54" s="507">
        <v>21228.540171428573</v>
      </c>
      <c r="H54" s="507">
        <v>23911.258942857145</v>
      </c>
      <c r="I54" s="390"/>
      <c r="J54" s="358">
        <v>3.5</v>
      </c>
      <c r="K54" s="358">
        <v>3.5</v>
      </c>
      <c r="L54" s="358">
        <v>3.5</v>
      </c>
      <c r="M54" s="390"/>
      <c r="N54" s="437" t="s">
        <v>435</v>
      </c>
      <c r="O54" s="435"/>
      <c r="P54" s="391" t="s">
        <v>423</v>
      </c>
      <c r="Q54" s="392"/>
      <c r="R54" s="505">
        <v>71094.273400000005</v>
      </c>
      <c r="S54" s="505">
        <v>74299.890599999999</v>
      </c>
      <c r="T54" s="505">
        <v>83689.406300000002</v>
      </c>
      <c r="U54" s="506">
        <v>229083.57029999999</v>
      </c>
      <c r="W54" s="386"/>
      <c r="X54" s="386"/>
    </row>
    <row r="55" spans="1:24">
      <c r="A55" s="387" t="s">
        <v>188</v>
      </c>
      <c r="B55" s="389" t="s">
        <v>437</v>
      </c>
      <c r="C55" s="435"/>
      <c r="D55" s="389" t="s">
        <v>434</v>
      </c>
      <c r="E55" s="390"/>
      <c r="F55" s="507">
        <v>15888.292949999999</v>
      </c>
      <c r="G55" s="507">
        <v>16604.689450000002</v>
      </c>
      <c r="H55" s="507">
        <v>19244.8125</v>
      </c>
      <c r="I55" s="390"/>
      <c r="J55" s="358">
        <v>2</v>
      </c>
      <c r="K55" s="358">
        <v>2</v>
      </c>
      <c r="L55" s="358">
        <v>2</v>
      </c>
      <c r="M55" s="390"/>
      <c r="N55" s="437" t="s">
        <v>435</v>
      </c>
      <c r="O55" s="435"/>
      <c r="P55" s="391" t="s">
        <v>431</v>
      </c>
      <c r="Q55" s="392"/>
      <c r="R55" s="505">
        <v>31776.585899999998</v>
      </c>
      <c r="S55" s="505">
        <v>33209.378900000003</v>
      </c>
      <c r="T55" s="505">
        <v>38489.625</v>
      </c>
      <c r="U55" s="506">
        <v>103475.5898</v>
      </c>
      <c r="W55" s="386"/>
      <c r="X55" s="386"/>
    </row>
    <row r="56" spans="1:24">
      <c r="A56" s="387" t="s">
        <v>188</v>
      </c>
      <c r="B56" s="389" t="s">
        <v>437</v>
      </c>
      <c r="C56" s="435"/>
      <c r="D56" s="389" t="s">
        <v>434</v>
      </c>
      <c r="E56" s="390"/>
      <c r="F56" s="504">
        <v>20795.601549999999</v>
      </c>
      <c r="G56" s="504">
        <v>21733.267599999999</v>
      </c>
      <c r="H56" s="504">
        <v>24718.978500000001</v>
      </c>
      <c r="I56" s="390"/>
      <c r="J56" s="358">
        <v>2</v>
      </c>
      <c r="K56" s="358">
        <v>2</v>
      </c>
      <c r="L56" s="358">
        <v>2</v>
      </c>
      <c r="M56" s="390"/>
      <c r="N56" s="437" t="s">
        <v>435</v>
      </c>
      <c r="O56" s="435"/>
      <c r="P56" s="391" t="s">
        <v>424</v>
      </c>
      <c r="Q56" s="392"/>
      <c r="R56" s="505">
        <v>41591.203099999999</v>
      </c>
      <c r="S56" s="505">
        <v>43466.535199999998</v>
      </c>
      <c r="T56" s="505">
        <v>49437.957000000002</v>
      </c>
      <c r="U56" s="506">
        <v>134495.69529999999</v>
      </c>
      <c r="W56" s="386"/>
      <c r="X56" s="386"/>
    </row>
    <row r="57" spans="1:24">
      <c r="A57" s="387" t="s">
        <v>188</v>
      </c>
      <c r="B57" s="389" t="s">
        <v>438</v>
      </c>
      <c r="C57" s="435"/>
      <c r="D57" s="389" t="s">
        <v>434</v>
      </c>
      <c r="E57" s="390"/>
      <c r="F57" s="507">
        <v>18482.982945454543</v>
      </c>
      <c r="G57" s="507">
        <v>19316.373563636364</v>
      </c>
      <c r="H57" s="507">
        <v>22170.5412</v>
      </c>
      <c r="I57" s="390"/>
      <c r="J57" s="358">
        <v>2.75</v>
      </c>
      <c r="K57" s="358">
        <v>2.75</v>
      </c>
      <c r="L57" s="358">
        <v>2.75</v>
      </c>
      <c r="M57" s="390"/>
      <c r="N57" s="437" t="s">
        <v>435</v>
      </c>
      <c r="O57" s="435"/>
      <c r="P57" s="391" t="s">
        <v>420</v>
      </c>
      <c r="Q57" s="392"/>
      <c r="R57" s="505">
        <v>50828.203099999992</v>
      </c>
      <c r="S57" s="505">
        <v>53120.027300000002</v>
      </c>
      <c r="T57" s="505">
        <v>60968.988299999997</v>
      </c>
      <c r="U57" s="506">
        <v>164917.2187</v>
      </c>
      <c r="W57" s="386"/>
      <c r="X57" s="386"/>
    </row>
    <row r="58" spans="1:24">
      <c r="A58" s="387" t="s">
        <v>188</v>
      </c>
      <c r="B58" s="389" t="s">
        <v>438</v>
      </c>
      <c r="C58" s="435"/>
      <c r="D58" s="389" t="s">
        <v>434</v>
      </c>
      <c r="E58" s="390"/>
      <c r="F58" s="507">
        <v>20111.981981981982</v>
      </c>
      <c r="G58" s="507">
        <v>20998.801801801801</v>
      </c>
      <c r="H58" s="507">
        <v>23891.621004566208</v>
      </c>
      <c r="I58" s="390"/>
      <c r="J58" s="358">
        <v>55.5</v>
      </c>
      <c r="K58" s="358">
        <v>55.5</v>
      </c>
      <c r="L58" s="358">
        <v>54.75</v>
      </c>
      <c r="M58" s="390"/>
      <c r="N58" s="437" t="s">
        <v>435</v>
      </c>
      <c r="O58" s="435"/>
      <c r="P58" s="391" t="s">
        <v>416</v>
      </c>
      <c r="Q58" s="392"/>
      <c r="R58" s="505">
        <v>1116215</v>
      </c>
      <c r="S58" s="505">
        <v>1165433.5</v>
      </c>
      <c r="T58" s="505">
        <v>1308066.25</v>
      </c>
      <c r="U58" s="506">
        <v>3589714.75</v>
      </c>
      <c r="W58" s="386"/>
      <c r="X58" s="386"/>
    </row>
    <row r="59" spans="1:24">
      <c r="A59" s="387" t="s">
        <v>188</v>
      </c>
      <c r="B59" s="389" t="s">
        <v>438</v>
      </c>
      <c r="C59" s="435"/>
      <c r="D59" s="389" t="s">
        <v>434</v>
      </c>
      <c r="E59" s="390"/>
      <c r="F59" s="504">
        <v>18191.817567567567</v>
      </c>
      <c r="G59" s="504">
        <v>19012.079394594592</v>
      </c>
      <c r="H59" s="504">
        <v>21931.167232432432</v>
      </c>
      <c r="I59" s="390"/>
      <c r="J59" s="358">
        <v>9.25</v>
      </c>
      <c r="K59" s="358">
        <v>9.25</v>
      </c>
      <c r="L59" s="358">
        <v>9.25</v>
      </c>
      <c r="M59" s="390"/>
      <c r="N59" s="437" t="s">
        <v>435</v>
      </c>
      <c r="O59" s="435"/>
      <c r="P59" s="391" t="s">
        <v>421</v>
      </c>
      <c r="Q59" s="392"/>
      <c r="R59" s="505">
        <v>168274.3125</v>
      </c>
      <c r="S59" s="505">
        <v>175861.73439999996</v>
      </c>
      <c r="T59" s="505">
        <v>202863.29689999999</v>
      </c>
      <c r="U59" s="506">
        <v>546999.34379999992</v>
      </c>
      <c r="W59" s="386"/>
      <c r="X59" s="386"/>
    </row>
    <row r="60" spans="1:24">
      <c r="A60" s="387" t="s">
        <v>188</v>
      </c>
      <c r="B60" s="389" t="s">
        <v>438</v>
      </c>
      <c r="C60" s="435"/>
      <c r="D60" s="389" t="s">
        <v>434</v>
      </c>
      <c r="E60" s="390"/>
      <c r="F60" s="507">
        <v>20147.813804166664</v>
      </c>
      <c r="G60" s="507">
        <v>21056.270833333332</v>
      </c>
      <c r="H60" s="507">
        <v>24239.791666666668</v>
      </c>
      <c r="I60" s="390"/>
      <c r="J60" s="358">
        <v>24</v>
      </c>
      <c r="K60" s="358">
        <v>24</v>
      </c>
      <c r="L60" s="358">
        <v>24</v>
      </c>
      <c r="M60" s="390"/>
      <c r="N60" s="437" t="s">
        <v>435</v>
      </c>
      <c r="O60" s="435"/>
      <c r="P60" s="391" t="s">
        <v>422</v>
      </c>
      <c r="Q60" s="392"/>
      <c r="R60" s="505">
        <v>483547.53129999992</v>
      </c>
      <c r="S60" s="505">
        <v>505350.5</v>
      </c>
      <c r="T60" s="505">
        <v>581755</v>
      </c>
      <c r="U60" s="506">
        <v>1570653.0312999999</v>
      </c>
      <c r="W60" s="386"/>
      <c r="X60" s="386"/>
    </row>
    <row r="61" spans="1:24">
      <c r="A61" s="387" t="s">
        <v>188</v>
      </c>
      <c r="B61" s="389" t="s">
        <v>438</v>
      </c>
      <c r="C61" s="435"/>
      <c r="D61" s="389" t="s">
        <v>434</v>
      </c>
      <c r="E61" s="390"/>
      <c r="F61" s="507">
        <v>29298.080733333332</v>
      </c>
      <c r="G61" s="507">
        <v>30748.0052</v>
      </c>
      <c r="H61" s="507">
        <v>35499.265599999999</v>
      </c>
      <c r="I61" s="390"/>
      <c r="J61" s="358">
        <v>1.5</v>
      </c>
      <c r="K61" s="358">
        <v>1.5</v>
      </c>
      <c r="L61" s="358">
        <v>1.5</v>
      </c>
      <c r="M61" s="390"/>
      <c r="N61" s="437" t="s">
        <v>435</v>
      </c>
      <c r="O61" s="435"/>
      <c r="P61" s="391" t="s">
        <v>428</v>
      </c>
      <c r="Q61" s="392"/>
      <c r="R61" s="505">
        <v>43947.121099999997</v>
      </c>
      <c r="S61" s="505">
        <v>46122.007799999999</v>
      </c>
      <c r="T61" s="505">
        <v>53248.898399999998</v>
      </c>
      <c r="U61" s="506">
        <v>143318.02729999999</v>
      </c>
      <c r="W61" s="386"/>
      <c r="X61" s="386"/>
    </row>
    <row r="62" spans="1:24">
      <c r="A62" s="387" t="s">
        <v>188</v>
      </c>
      <c r="B62" s="389" t="s">
        <v>438</v>
      </c>
      <c r="C62" s="435"/>
      <c r="D62" s="389" t="s">
        <v>434</v>
      </c>
      <c r="E62" s="390"/>
      <c r="F62" s="504">
        <v>18805.320299999999</v>
      </c>
      <c r="G62" s="504">
        <v>19653.2448</v>
      </c>
      <c r="H62" s="504">
        <v>22581.325533333333</v>
      </c>
      <c r="I62" s="390"/>
      <c r="J62" s="358">
        <v>3</v>
      </c>
      <c r="K62" s="358">
        <v>3</v>
      </c>
      <c r="L62" s="358">
        <v>3</v>
      </c>
      <c r="M62" s="390"/>
      <c r="N62" s="437" t="s">
        <v>435</v>
      </c>
      <c r="O62" s="435"/>
      <c r="P62" s="391" t="s">
        <v>423</v>
      </c>
      <c r="Q62" s="392"/>
      <c r="R62" s="505">
        <v>56415.960899999998</v>
      </c>
      <c r="S62" s="505">
        <v>58959.734400000001</v>
      </c>
      <c r="T62" s="505">
        <v>67743.976599999995</v>
      </c>
      <c r="U62" s="506">
        <v>183119.67189999999</v>
      </c>
      <c r="W62" s="386"/>
      <c r="X62" s="386"/>
    </row>
    <row r="63" spans="1:24">
      <c r="A63" s="387" t="s">
        <v>188</v>
      </c>
      <c r="B63" s="389" t="s">
        <v>438</v>
      </c>
      <c r="C63" s="435"/>
      <c r="D63" s="389" t="s">
        <v>434</v>
      </c>
      <c r="E63" s="390"/>
      <c r="F63" s="507">
        <v>19356.484371428574</v>
      </c>
      <c r="G63" s="507">
        <v>20229.26117142857</v>
      </c>
      <c r="H63" s="507">
        <v>23093.348228571431</v>
      </c>
      <c r="I63" s="390"/>
      <c r="J63" s="358">
        <v>3.5</v>
      </c>
      <c r="K63" s="358">
        <v>3.5</v>
      </c>
      <c r="L63" s="358">
        <v>3.5</v>
      </c>
      <c r="M63" s="390"/>
      <c r="N63" s="437" t="s">
        <v>435</v>
      </c>
      <c r="O63" s="435"/>
      <c r="P63" s="391" t="s">
        <v>431</v>
      </c>
      <c r="Q63" s="392"/>
      <c r="R63" s="505">
        <v>67747.695300000007</v>
      </c>
      <c r="S63" s="505">
        <v>70802.414099999995</v>
      </c>
      <c r="T63" s="505">
        <v>80826.718800000002</v>
      </c>
      <c r="U63" s="506">
        <v>219376.82820000002</v>
      </c>
      <c r="W63" s="386"/>
      <c r="X63" s="386"/>
    </row>
    <row r="64" spans="1:24">
      <c r="A64" s="387" t="s">
        <v>188</v>
      </c>
      <c r="B64" s="389" t="s">
        <v>438</v>
      </c>
      <c r="C64" s="435"/>
      <c r="D64" s="389" t="s">
        <v>434</v>
      </c>
      <c r="E64" s="390"/>
      <c r="F64" s="507">
        <v>20972.945400000001</v>
      </c>
      <c r="G64" s="507">
        <v>21918.607400000001</v>
      </c>
      <c r="H64" s="507">
        <v>25081.507799999999</v>
      </c>
      <c r="I64" s="390"/>
      <c r="J64" s="358">
        <v>0.5</v>
      </c>
      <c r="K64" s="358">
        <v>0.5</v>
      </c>
      <c r="L64" s="358">
        <v>0.5</v>
      </c>
      <c r="M64" s="390"/>
      <c r="N64" s="437" t="s">
        <v>435</v>
      </c>
      <c r="O64" s="435"/>
      <c r="P64" s="391" t="s">
        <v>424</v>
      </c>
      <c r="Q64" s="392"/>
      <c r="R64" s="505">
        <v>10486.4727</v>
      </c>
      <c r="S64" s="505">
        <v>10959.3037</v>
      </c>
      <c r="T64" s="505">
        <v>12540.7539</v>
      </c>
      <c r="U64" s="506">
        <v>33986.530299999999</v>
      </c>
      <c r="W64" s="386"/>
      <c r="X64" s="386"/>
    </row>
    <row r="65" spans="1:24">
      <c r="A65" s="387" t="s">
        <v>188</v>
      </c>
      <c r="B65" s="389" t="s">
        <v>439</v>
      </c>
      <c r="C65" s="435"/>
      <c r="D65" s="389" t="s">
        <v>434</v>
      </c>
      <c r="E65" s="390"/>
      <c r="F65" s="504">
        <v>30894.32311698113</v>
      </c>
      <c r="G65" s="504">
        <v>32307.695758490565</v>
      </c>
      <c r="H65" s="504">
        <v>36360.195758490561</v>
      </c>
      <c r="I65" s="390"/>
      <c r="J65" s="358">
        <v>13.25</v>
      </c>
      <c r="K65" s="358">
        <v>13.25</v>
      </c>
      <c r="L65" s="358">
        <v>13.25</v>
      </c>
      <c r="M65" s="390"/>
      <c r="N65" s="437" t="s">
        <v>435</v>
      </c>
      <c r="O65" s="435"/>
      <c r="P65" s="391" t="s">
        <v>420</v>
      </c>
      <c r="Q65" s="392"/>
      <c r="R65" s="505">
        <v>409349.78129999997</v>
      </c>
      <c r="S65" s="505">
        <v>428076.96879999997</v>
      </c>
      <c r="T65" s="505">
        <v>481772.59379999992</v>
      </c>
      <c r="U65" s="506">
        <v>1319199.3438999997</v>
      </c>
      <c r="W65" s="386"/>
      <c r="X65" s="386"/>
    </row>
    <row r="66" spans="1:24">
      <c r="A66" s="387" t="s">
        <v>188</v>
      </c>
      <c r="B66" s="389" t="s">
        <v>439</v>
      </c>
      <c r="C66" s="435"/>
      <c r="D66" s="389" t="s">
        <v>434</v>
      </c>
      <c r="E66" s="390"/>
      <c r="F66" s="507">
        <v>24103.458762886599</v>
      </c>
      <c r="G66" s="507">
        <v>25568.76485148515</v>
      </c>
      <c r="H66" s="507">
        <v>29068.977722772277</v>
      </c>
      <c r="I66" s="390"/>
      <c r="J66" s="358">
        <v>48.5</v>
      </c>
      <c r="K66" s="358">
        <v>50.5</v>
      </c>
      <c r="L66" s="358">
        <v>50.5</v>
      </c>
      <c r="M66" s="390"/>
      <c r="N66" s="437" t="s">
        <v>435</v>
      </c>
      <c r="O66" s="435"/>
      <c r="P66" s="391" t="s">
        <v>416</v>
      </c>
      <c r="Q66" s="392"/>
      <c r="R66" s="505">
        <v>1169017.75</v>
      </c>
      <c r="S66" s="505">
        <v>1291222.625</v>
      </c>
      <c r="T66" s="505">
        <v>1467983.375</v>
      </c>
      <c r="U66" s="506">
        <v>3928223.75</v>
      </c>
      <c r="W66" s="386"/>
      <c r="X66" s="386"/>
    </row>
    <row r="67" spans="1:24">
      <c r="A67" s="387" t="s">
        <v>188</v>
      </c>
      <c r="B67" s="389" t="s">
        <v>439</v>
      </c>
      <c r="C67" s="435"/>
      <c r="D67" s="389" t="s">
        <v>434</v>
      </c>
      <c r="E67" s="390"/>
      <c r="F67" s="507">
        <v>33546.388591304349</v>
      </c>
      <c r="G67" s="507">
        <v>35131.581521739128</v>
      </c>
      <c r="H67" s="507">
        <v>35833.11</v>
      </c>
      <c r="I67" s="390"/>
      <c r="J67" s="358">
        <v>11.5</v>
      </c>
      <c r="K67" s="358">
        <v>11.5</v>
      </c>
      <c r="L67" s="358">
        <v>12.5</v>
      </c>
      <c r="M67" s="390"/>
      <c r="N67" s="437" t="s">
        <v>435</v>
      </c>
      <c r="O67" s="435"/>
      <c r="P67" s="391" t="s">
        <v>421</v>
      </c>
      <c r="Q67" s="392"/>
      <c r="R67" s="505">
        <v>385783.46880000003</v>
      </c>
      <c r="S67" s="505">
        <v>404013.1875</v>
      </c>
      <c r="T67" s="505">
        <v>447913.875</v>
      </c>
      <c r="U67" s="506">
        <v>1237710.5312999999</v>
      </c>
      <c r="W67" s="386"/>
      <c r="X67" s="386"/>
    </row>
    <row r="68" spans="1:24">
      <c r="A68" s="387" t="s">
        <v>188</v>
      </c>
      <c r="B68" s="389" t="s">
        <v>439</v>
      </c>
      <c r="C68" s="435"/>
      <c r="D68" s="389" t="s">
        <v>434</v>
      </c>
      <c r="E68" s="390"/>
      <c r="F68" s="504">
        <v>30560.409420289856</v>
      </c>
      <c r="G68" s="504">
        <v>33420.492537313432</v>
      </c>
      <c r="H68" s="504">
        <v>37478.746268656716</v>
      </c>
      <c r="I68" s="390"/>
      <c r="J68" s="358">
        <v>34.5</v>
      </c>
      <c r="K68" s="358">
        <v>33.5</v>
      </c>
      <c r="L68" s="358">
        <v>33.5</v>
      </c>
      <c r="M68" s="390"/>
      <c r="N68" s="437" t="s">
        <v>435</v>
      </c>
      <c r="O68" s="435"/>
      <c r="P68" s="391" t="s">
        <v>422</v>
      </c>
      <c r="Q68" s="392"/>
      <c r="R68" s="505">
        <v>1054334.125</v>
      </c>
      <c r="S68" s="505">
        <v>1119586.5</v>
      </c>
      <c r="T68" s="505">
        <v>1255538</v>
      </c>
      <c r="U68" s="506">
        <v>3429458.625</v>
      </c>
      <c r="W68" s="386"/>
      <c r="X68" s="386"/>
    </row>
    <row r="69" spans="1:24">
      <c r="A69" s="387" t="s">
        <v>188</v>
      </c>
      <c r="B69" s="389" t="s">
        <v>439</v>
      </c>
      <c r="C69" s="435"/>
      <c r="D69" s="389" t="s">
        <v>434</v>
      </c>
      <c r="E69" s="390"/>
      <c r="F69" s="507">
        <v>38545.640599999999</v>
      </c>
      <c r="G69" s="507">
        <v>40283.652300000002</v>
      </c>
      <c r="H69" s="507">
        <v>44363.894500000002</v>
      </c>
      <c r="I69" s="390"/>
      <c r="J69" s="358">
        <v>1</v>
      </c>
      <c r="K69" s="358">
        <v>1</v>
      </c>
      <c r="L69" s="358">
        <v>1</v>
      </c>
      <c r="M69" s="390"/>
      <c r="N69" s="437" t="s">
        <v>435</v>
      </c>
      <c r="O69" s="435"/>
      <c r="P69" s="391" t="s">
        <v>430</v>
      </c>
      <c r="Q69" s="392"/>
      <c r="R69" s="505">
        <v>38545.640599999999</v>
      </c>
      <c r="S69" s="505">
        <v>40283.652300000002</v>
      </c>
      <c r="T69" s="505">
        <v>44363.894500000002</v>
      </c>
      <c r="U69" s="506">
        <v>123193.1874</v>
      </c>
      <c r="W69" s="386"/>
      <c r="X69" s="386"/>
    </row>
    <row r="70" spans="1:24">
      <c r="A70" s="387" t="s">
        <v>188</v>
      </c>
      <c r="B70" s="389" t="s">
        <v>439</v>
      </c>
      <c r="C70" s="435"/>
      <c r="D70" s="389" t="s">
        <v>434</v>
      </c>
      <c r="E70" s="390"/>
      <c r="F70" s="507">
        <v>31345.031266666669</v>
      </c>
      <c r="G70" s="507">
        <v>32830.296866666664</v>
      </c>
      <c r="H70" s="507">
        <v>37796.75</v>
      </c>
      <c r="I70" s="390"/>
      <c r="J70" s="358">
        <v>3</v>
      </c>
      <c r="K70" s="358">
        <v>3</v>
      </c>
      <c r="L70" s="358">
        <v>3</v>
      </c>
      <c r="M70" s="390"/>
      <c r="N70" s="437" t="s">
        <v>435</v>
      </c>
      <c r="O70" s="435"/>
      <c r="P70" s="391" t="s">
        <v>428</v>
      </c>
      <c r="Q70" s="392"/>
      <c r="R70" s="505">
        <v>94035.093800000002</v>
      </c>
      <c r="S70" s="505">
        <v>98490.890599999984</v>
      </c>
      <c r="T70" s="505">
        <v>113390.25</v>
      </c>
      <c r="U70" s="506">
        <v>305916.23439999996</v>
      </c>
      <c r="W70" s="386"/>
      <c r="X70" s="386"/>
    </row>
    <row r="71" spans="1:24">
      <c r="A71" s="387" t="s">
        <v>188</v>
      </c>
      <c r="B71" s="389" t="s">
        <v>439</v>
      </c>
      <c r="C71" s="435"/>
      <c r="D71" s="389" t="s">
        <v>434</v>
      </c>
      <c r="E71" s="390"/>
      <c r="F71" s="507">
        <v>36262.980982608693</v>
      </c>
      <c r="G71" s="507">
        <v>37857.589678260869</v>
      </c>
      <c r="H71" s="507">
        <v>43643.024460869565</v>
      </c>
      <c r="I71" s="390"/>
      <c r="J71" s="358">
        <v>11.5</v>
      </c>
      <c r="K71" s="358">
        <v>11.5</v>
      </c>
      <c r="L71" s="358">
        <v>11.5</v>
      </c>
      <c r="M71" s="390"/>
      <c r="N71" s="437" t="s">
        <v>435</v>
      </c>
      <c r="O71" s="435"/>
      <c r="P71" s="391" t="s">
        <v>423</v>
      </c>
      <c r="Q71" s="392"/>
      <c r="R71" s="505">
        <v>417024.28129999997</v>
      </c>
      <c r="S71" s="505">
        <v>435362.28129999997</v>
      </c>
      <c r="T71" s="505">
        <v>501894.78129999997</v>
      </c>
      <c r="U71" s="506">
        <v>1354281.3439</v>
      </c>
      <c r="W71" s="386"/>
      <c r="X71" s="386"/>
    </row>
    <row r="72" spans="1:24">
      <c r="A72" s="387" t="s">
        <v>188</v>
      </c>
      <c r="B72" s="389" t="s">
        <v>439</v>
      </c>
      <c r="C72" s="435"/>
      <c r="D72" s="389" t="s">
        <v>434</v>
      </c>
      <c r="E72" s="390"/>
      <c r="F72" s="507">
        <v>39741.296879999994</v>
      </c>
      <c r="G72" s="507">
        <v>41533.218760000003</v>
      </c>
      <c r="H72" s="507">
        <v>45036.965639999995</v>
      </c>
      <c r="I72" s="390"/>
      <c r="J72" s="358">
        <v>2.5</v>
      </c>
      <c r="K72" s="358">
        <v>2.5</v>
      </c>
      <c r="L72" s="358">
        <v>2.5</v>
      </c>
      <c r="M72" s="390"/>
      <c r="N72" s="437" t="s">
        <v>435</v>
      </c>
      <c r="O72" s="435"/>
      <c r="P72" s="391" t="s">
        <v>431</v>
      </c>
      <c r="Q72" s="392"/>
      <c r="R72" s="505">
        <v>99353.242199999979</v>
      </c>
      <c r="S72" s="505">
        <v>103833.04690000002</v>
      </c>
      <c r="T72" s="505">
        <v>112592.41409999999</v>
      </c>
      <c r="U72" s="506">
        <v>315778.70319999999</v>
      </c>
      <c r="W72" s="386"/>
      <c r="X72" s="386"/>
    </row>
    <row r="73" spans="1:24">
      <c r="A73" s="387" t="s">
        <v>188</v>
      </c>
      <c r="B73" s="389" t="s">
        <v>439</v>
      </c>
      <c r="C73" s="435"/>
      <c r="D73" s="389" t="s">
        <v>434</v>
      </c>
      <c r="E73" s="390"/>
      <c r="F73" s="507">
        <v>22992.125022222222</v>
      </c>
      <c r="G73" s="507">
        <v>24028.833333333332</v>
      </c>
      <c r="H73" s="507">
        <v>27543.819466666668</v>
      </c>
      <c r="I73" s="390"/>
      <c r="J73" s="358">
        <v>2.25</v>
      </c>
      <c r="K73" s="358">
        <v>2.25</v>
      </c>
      <c r="L73" s="358">
        <v>2.25</v>
      </c>
      <c r="M73" s="390"/>
      <c r="N73" s="437" t="s">
        <v>435</v>
      </c>
      <c r="O73" s="435"/>
      <c r="P73" s="391" t="s">
        <v>432</v>
      </c>
      <c r="Q73" s="392"/>
      <c r="R73" s="505">
        <v>51732.281300000002</v>
      </c>
      <c r="S73" s="505">
        <v>54064.875</v>
      </c>
      <c r="T73" s="505">
        <v>61973.593800000002</v>
      </c>
      <c r="U73" s="506">
        <v>167770.7501</v>
      </c>
      <c r="W73" s="386"/>
      <c r="X73" s="386"/>
    </row>
    <row r="74" spans="1:24">
      <c r="A74" s="387" t="s">
        <v>188</v>
      </c>
      <c r="B74" s="389" t="s">
        <v>439</v>
      </c>
      <c r="C74" s="435"/>
      <c r="D74" s="389" t="s">
        <v>434</v>
      </c>
      <c r="E74" s="390"/>
      <c r="F74" s="507">
        <v>29889.924999999999</v>
      </c>
      <c r="G74" s="507">
        <v>31237.646879999997</v>
      </c>
      <c r="H74" s="507">
        <v>35352.740639999996</v>
      </c>
      <c r="I74" s="390"/>
      <c r="J74" s="358">
        <v>2.5</v>
      </c>
      <c r="K74" s="358">
        <v>2.5</v>
      </c>
      <c r="L74" s="358">
        <v>2.5</v>
      </c>
      <c r="M74" s="390"/>
      <c r="N74" s="437" t="s">
        <v>435</v>
      </c>
      <c r="O74" s="435"/>
      <c r="P74" s="391" t="s">
        <v>424</v>
      </c>
      <c r="Q74" s="392"/>
      <c r="R74" s="505">
        <v>74724.8125</v>
      </c>
      <c r="S74" s="505">
        <v>78094.117199999993</v>
      </c>
      <c r="T74" s="505">
        <v>88381.851599999995</v>
      </c>
      <c r="U74" s="506">
        <v>241200.78129999997</v>
      </c>
      <c r="W74" s="386"/>
      <c r="X74" s="386"/>
    </row>
    <row r="75" spans="1:24">
      <c r="A75" s="387" t="s">
        <v>188</v>
      </c>
      <c r="B75" s="389" t="s">
        <v>440</v>
      </c>
      <c r="C75" s="435"/>
      <c r="D75" s="389" t="s">
        <v>434</v>
      </c>
      <c r="E75" s="390"/>
      <c r="F75" s="507">
        <v>39720.40625</v>
      </c>
      <c r="G75" s="507">
        <v>41566.995192307695</v>
      </c>
      <c r="H75" s="507">
        <v>45961.115384615383</v>
      </c>
      <c r="I75" s="390"/>
      <c r="J75" s="358">
        <v>26</v>
      </c>
      <c r="K75" s="358">
        <v>26</v>
      </c>
      <c r="L75" s="358">
        <v>26</v>
      </c>
      <c r="M75" s="390"/>
      <c r="N75" s="437" t="s">
        <v>435</v>
      </c>
      <c r="O75" s="435"/>
      <c r="P75" s="391" t="s">
        <v>420</v>
      </c>
      <c r="Q75" s="392"/>
      <c r="R75" s="505">
        <v>1032730.5625</v>
      </c>
      <c r="S75" s="505">
        <v>1080741.875</v>
      </c>
      <c r="T75" s="505">
        <v>1194989</v>
      </c>
      <c r="U75" s="506">
        <v>3308461.4375</v>
      </c>
      <c r="W75" s="386"/>
      <c r="X75" s="386"/>
    </row>
    <row r="76" spans="1:24">
      <c r="A76" s="387" t="s">
        <v>188</v>
      </c>
      <c r="B76" s="389" t="s">
        <v>440</v>
      </c>
      <c r="C76" s="435"/>
      <c r="D76" s="389" t="s">
        <v>434</v>
      </c>
      <c r="E76" s="390"/>
      <c r="F76" s="507">
        <v>32926.59249329759</v>
      </c>
      <c r="G76" s="507">
        <v>35002.895442359251</v>
      </c>
      <c r="H76" s="507">
        <v>39177.557640750667</v>
      </c>
      <c r="I76" s="390"/>
      <c r="J76" s="358">
        <v>93.25</v>
      </c>
      <c r="K76" s="358">
        <v>93.25</v>
      </c>
      <c r="L76" s="358">
        <v>93.25</v>
      </c>
      <c r="M76" s="390"/>
      <c r="N76" s="437" t="s">
        <v>435</v>
      </c>
      <c r="O76" s="435"/>
      <c r="P76" s="391" t="s">
        <v>416</v>
      </c>
      <c r="Q76" s="392"/>
      <c r="R76" s="505">
        <v>3070404.7500000005</v>
      </c>
      <c r="S76" s="505">
        <v>3264020</v>
      </c>
      <c r="T76" s="505">
        <v>3653307.2499999995</v>
      </c>
      <c r="U76" s="506">
        <v>9987732</v>
      </c>
      <c r="W76" s="386"/>
      <c r="X76" s="386"/>
    </row>
    <row r="77" spans="1:24">
      <c r="A77" s="387" t="s">
        <v>188</v>
      </c>
      <c r="B77" s="389" t="s">
        <v>440</v>
      </c>
      <c r="C77" s="435"/>
      <c r="D77" s="389" t="s">
        <v>434</v>
      </c>
      <c r="E77" s="390"/>
      <c r="F77" s="507">
        <v>34425.20394736842</v>
      </c>
      <c r="G77" s="507">
        <v>36033.087719298244</v>
      </c>
      <c r="H77" s="507">
        <v>39046.156779661018</v>
      </c>
      <c r="I77" s="390"/>
      <c r="J77" s="358">
        <v>28.5</v>
      </c>
      <c r="K77" s="358">
        <v>28.5</v>
      </c>
      <c r="L77" s="358">
        <v>29.5</v>
      </c>
      <c r="M77" s="390"/>
      <c r="N77" s="437" t="s">
        <v>435</v>
      </c>
      <c r="O77" s="435"/>
      <c r="P77" s="391" t="s">
        <v>421</v>
      </c>
      <c r="Q77" s="392"/>
      <c r="R77" s="505">
        <v>981118.3125</v>
      </c>
      <c r="S77" s="505">
        <v>1026943</v>
      </c>
      <c r="T77" s="505">
        <v>1151861.625</v>
      </c>
      <c r="U77" s="506">
        <v>3159922.9375</v>
      </c>
      <c r="W77" s="386"/>
      <c r="X77" s="386"/>
    </row>
    <row r="78" spans="1:24">
      <c r="A78" s="387" t="s">
        <v>188</v>
      </c>
      <c r="B78" s="389" t="s">
        <v>440</v>
      </c>
      <c r="C78" s="435"/>
      <c r="D78" s="389" t="s">
        <v>434</v>
      </c>
      <c r="E78" s="390"/>
      <c r="F78" s="507">
        <v>36433.016891891893</v>
      </c>
      <c r="G78" s="507">
        <v>36738.58783783784</v>
      </c>
      <c r="H78" s="507">
        <v>41966.062068965519</v>
      </c>
      <c r="I78" s="390"/>
      <c r="J78" s="358">
        <v>37</v>
      </c>
      <c r="K78" s="358">
        <v>37</v>
      </c>
      <c r="L78" s="358">
        <v>36.25</v>
      </c>
      <c r="M78" s="390"/>
      <c r="N78" s="437" t="s">
        <v>435</v>
      </c>
      <c r="O78" s="435"/>
      <c r="P78" s="391" t="s">
        <v>422</v>
      </c>
      <c r="Q78" s="392"/>
      <c r="R78" s="505">
        <v>1348021.625</v>
      </c>
      <c r="S78" s="505">
        <v>1359327.75</v>
      </c>
      <c r="T78" s="505">
        <v>1521269.75</v>
      </c>
      <c r="U78" s="506">
        <v>4228619.125</v>
      </c>
      <c r="W78" s="386"/>
      <c r="X78" s="386"/>
    </row>
    <row r="79" spans="1:24">
      <c r="A79" s="387" t="s">
        <v>188</v>
      </c>
      <c r="B79" s="389" t="s">
        <v>440</v>
      </c>
      <c r="C79" s="435"/>
      <c r="D79" s="389" t="s">
        <v>434</v>
      </c>
      <c r="E79" s="390"/>
      <c r="F79" s="507">
        <v>44189.019500000002</v>
      </c>
      <c r="G79" s="507">
        <v>46431.339800000002</v>
      </c>
      <c r="H79" s="507">
        <v>51407.035199999998</v>
      </c>
      <c r="I79" s="390"/>
      <c r="J79" s="358">
        <v>1</v>
      </c>
      <c r="K79" s="358">
        <v>1</v>
      </c>
      <c r="L79" s="358">
        <v>1</v>
      </c>
      <c r="M79" s="390"/>
      <c r="N79" s="437" t="s">
        <v>435</v>
      </c>
      <c r="O79" s="435"/>
      <c r="P79" s="391" t="s">
        <v>428</v>
      </c>
      <c r="Q79" s="392"/>
      <c r="R79" s="505">
        <v>44189.019500000002</v>
      </c>
      <c r="S79" s="505">
        <v>46431.339800000002</v>
      </c>
      <c r="T79" s="505">
        <v>51407.035199999998</v>
      </c>
      <c r="U79" s="506">
        <v>142027.39449999999</v>
      </c>
      <c r="W79" s="386"/>
      <c r="X79" s="386"/>
    </row>
    <row r="80" spans="1:24">
      <c r="A80" s="387" t="s">
        <v>188</v>
      </c>
      <c r="B80" s="389" t="s">
        <v>440</v>
      </c>
      <c r="C80" s="435"/>
      <c r="D80" s="389" t="s">
        <v>434</v>
      </c>
      <c r="E80" s="390"/>
      <c r="F80" s="507">
        <v>44047.378787878784</v>
      </c>
      <c r="G80" s="507">
        <v>45872.318181818184</v>
      </c>
      <c r="H80" s="507">
        <v>50245.484848484848</v>
      </c>
      <c r="I80" s="390"/>
      <c r="J80" s="358">
        <v>16.5</v>
      </c>
      <c r="K80" s="358">
        <v>16.5</v>
      </c>
      <c r="L80" s="358">
        <v>16.5</v>
      </c>
      <c r="M80" s="390"/>
      <c r="N80" s="437" t="s">
        <v>435</v>
      </c>
      <c r="O80" s="435"/>
      <c r="P80" s="391" t="s">
        <v>423</v>
      </c>
      <c r="Q80" s="392"/>
      <c r="R80" s="505">
        <v>726781.75</v>
      </c>
      <c r="S80" s="505">
        <v>756893.25</v>
      </c>
      <c r="T80" s="505">
        <v>829050.5</v>
      </c>
      <c r="U80" s="506">
        <v>2312725.5</v>
      </c>
      <c r="W80" s="386"/>
      <c r="X80" s="386"/>
    </row>
    <row r="81" spans="1:24">
      <c r="A81" s="387" t="s">
        <v>188</v>
      </c>
      <c r="B81" s="389" t="s">
        <v>440</v>
      </c>
      <c r="C81" s="435"/>
      <c r="D81" s="389" t="s">
        <v>434</v>
      </c>
      <c r="E81" s="390"/>
      <c r="F81" s="507">
        <v>38702.15365</v>
      </c>
      <c r="G81" s="507">
        <v>40530.507816666664</v>
      </c>
      <c r="H81" s="507">
        <v>44700.53125</v>
      </c>
      <c r="I81" s="390"/>
      <c r="J81" s="358">
        <v>6</v>
      </c>
      <c r="K81" s="358">
        <v>6</v>
      </c>
      <c r="L81" s="358">
        <v>6</v>
      </c>
      <c r="M81" s="390"/>
      <c r="N81" s="437" t="s">
        <v>435</v>
      </c>
      <c r="O81" s="435"/>
      <c r="P81" s="391" t="s">
        <v>431</v>
      </c>
      <c r="Q81" s="392"/>
      <c r="R81" s="505">
        <v>232212.92190000002</v>
      </c>
      <c r="S81" s="505">
        <v>243183.04689999999</v>
      </c>
      <c r="T81" s="505">
        <v>268203.1875</v>
      </c>
      <c r="U81" s="506">
        <v>743599.15630000003</v>
      </c>
      <c r="W81" s="386"/>
      <c r="X81" s="386"/>
    </row>
    <row r="82" spans="1:24">
      <c r="A82" s="387" t="s">
        <v>188</v>
      </c>
      <c r="B82" s="389" t="s">
        <v>440</v>
      </c>
      <c r="C82" s="435"/>
      <c r="D82" s="389" t="s">
        <v>434</v>
      </c>
      <c r="E82" s="390"/>
      <c r="F82" s="507">
        <v>26532.968742857141</v>
      </c>
      <c r="G82" s="507">
        <v>27729.330342857142</v>
      </c>
      <c r="H82" s="507">
        <v>31796.140628571426</v>
      </c>
      <c r="I82" s="390"/>
      <c r="J82" s="358">
        <v>1.75</v>
      </c>
      <c r="K82" s="358">
        <v>1.75</v>
      </c>
      <c r="L82" s="358">
        <v>1.75</v>
      </c>
      <c r="M82" s="390"/>
      <c r="N82" s="437" t="s">
        <v>435</v>
      </c>
      <c r="O82" s="435"/>
      <c r="P82" s="391" t="s">
        <v>424</v>
      </c>
      <c r="Q82" s="392"/>
      <c r="R82" s="505">
        <v>46432.695299999999</v>
      </c>
      <c r="S82" s="505">
        <v>48526.328099999999</v>
      </c>
      <c r="T82" s="505">
        <v>55643.246099999997</v>
      </c>
      <c r="U82" s="506">
        <v>150602.26949999999</v>
      </c>
      <c r="W82" s="386"/>
      <c r="X82" s="386"/>
    </row>
    <row r="83" spans="1:24">
      <c r="A83" s="387" t="s">
        <v>188</v>
      </c>
      <c r="B83" s="389" t="s">
        <v>441</v>
      </c>
      <c r="C83" s="435"/>
      <c r="D83" s="389" t="s">
        <v>434</v>
      </c>
      <c r="E83" s="390"/>
      <c r="F83" s="507">
        <v>48283.802197802201</v>
      </c>
      <c r="G83" s="507">
        <v>50527.192307692305</v>
      </c>
      <c r="H83" s="507">
        <v>55188.538461538461</v>
      </c>
      <c r="I83" s="390"/>
      <c r="J83" s="358">
        <v>22.75</v>
      </c>
      <c r="K83" s="358">
        <v>22.75</v>
      </c>
      <c r="L83" s="358">
        <v>22.75</v>
      </c>
      <c r="M83" s="390"/>
      <c r="N83" s="437" t="s">
        <v>435</v>
      </c>
      <c r="O83" s="435"/>
      <c r="P83" s="391" t="s">
        <v>420</v>
      </c>
      <c r="Q83" s="392"/>
      <c r="R83" s="505">
        <v>1098456.5</v>
      </c>
      <c r="S83" s="505">
        <v>1149493.625</v>
      </c>
      <c r="T83" s="505">
        <v>1255539.25</v>
      </c>
      <c r="U83" s="506">
        <v>3503489.375</v>
      </c>
      <c r="W83" s="386"/>
      <c r="X83" s="386"/>
    </row>
    <row r="84" spans="1:24">
      <c r="A84" s="387" t="s">
        <v>188</v>
      </c>
      <c r="B84" s="389" t="s">
        <v>441</v>
      </c>
      <c r="C84" s="435"/>
      <c r="D84" s="389" t="s">
        <v>434</v>
      </c>
      <c r="E84" s="390"/>
      <c r="F84" s="507">
        <v>46617.748554913298</v>
      </c>
      <c r="G84" s="507">
        <v>49287.286549707605</v>
      </c>
      <c r="H84" s="507">
        <v>54204.608187134501</v>
      </c>
      <c r="I84" s="390"/>
      <c r="J84" s="358">
        <v>173</v>
      </c>
      <c r="K84" s="358">
        <v>171</v>
      </c>
      <c r="L84" s="358">
        <v>171</v>
      </c>
      <c r="M84" s="390"/>
      <c r="N84" s="437" t="s">
        <v>435</v>
      </c>
      <c r="O84" s="435"/>
      <c r="P84" s="391" t="s">
        <v>416</v>
      </c>
      <c r="Q84" s="392"/>
      <c r="R84" s="505">
        <v>8064870.5000000009</v>
      </c>
      <c r="S84" s="505">
        <v>8428126</v>
      </c>
      <c r="T84" s="505">
        <v>9268988</v>
      </c>
      <c r="U84" s="506">
        <v>25761984.5</v>
      </c>
      <c r="W84" s="386"/>
      <c r="X84" s="386"/>
    </row>
    <row r="85" spans="1:24">
      <c r="A85" s="387" t="s">
        <v>188</v>
      </c>
      <c r="B85" s="389" t="s">
        <v>441</v>
      </c>
      <c r="C85" s="435"/>
      <c r="D85" s="389" t="s">
        <v>434</v>
      </c>
      <c r="E85" s="390"/>
      <c r="F85" s="507">
        <v>39948.429878048781</v>
      </c>
      <c r="G85" s="507">
        <v>42975.684374999997</v>
      </c>
      <c r="H85" s="507">
        <v>47940.512499999997</v>
      </c>
      <c r="I85" s="390"/>
      <c r="J85" s="358">
        <v>41</v>
      </c>
      <c r="K85" s="358">
        <v>40</v>
      </c>
      <c r="L85" s="358">
        <v>40</v>
      </c>
      <c r="M85" s="390"/>
      <c r="N85" s="437" t="s">
        <v>435</v>
      </c>
      <c r="O85" s="435"/>
      <c r="P85" s="391" t="s">
        <v>421</v>
      </c>
      <c r="Q85" s="392"/>
      <c r="R85" s="505">
        <v>1637885.625</v>
      </c>
      <c r="S85" s="505">
        <v>1719027.375</v>
      </c>
      <c r="T85" s="505">
        <v>1917620.5</v>
      </c>
      <c r="U85" s="506">
        <v>5274533.5</v>
      </c>
      <c r="W85" s="386"/>
      <c r="X85" s="386"/>
    </row>
    <row r="86" spans="1:24">
      <c r="A86" s="387" t="s">
        <v>188</v>
      </c>
      <c r="B86" s="389" t="s">
        <v>441</v>
      </c>
      <c r="C86" s="435"/>
      <c r="D86" s="389" t="s">
        <v>434</v>
      </c>
      <c r="E86" s="390"/>
      <c r="F86" s="507">
        <v>47367.746527777781</v>
      </c>
      <c r="G86" s="507">
        <v>49951.762237762239</v>
      </c>
      <c r="H86" s="507">
        <v>55441.828671328672</v>
      </c>
      <c r="I86" s="390"/>
      <c r="J86" s="358">
        <v>72</v>
      </c>
      <c r="K86" s="358">
        <v>71.5</v>
      </c>
      <c r="L86" s="358">
        <v>71.5</v>
      </c>
      <c r="M86" s="390"/>
      <c r="N86" s="437" t="s">
        <v>435</v>
      </c>
      <c r="O86" s="435"/>
      <c r="P86" s="391" t="s">
        <v>422</v>
      </c>
      <c r="Q86" s="392"/>
      <c r="R86" s="505">
        <v>3410477.75</v>
      </c>
      <c r="S86" s="505">
        <v>3571551</v>
      </c>
      <c r="T86" s="505">
        <v>3964090.75</v>
      </c>
      <c r="U86" s="506">
        <v>10946119.5</v>
      </c>
      <c r="W86" s="386"/>
      <c r="X86" s="386"/>
    </row>
    <row r="87" spans="1:24">
      <c r="A87" s="387" t="s">
        <v>188</v>
      </c>
      <c r="B87" s="389" t="s">
        <v>441</v>
      </c>
      <c r="C87" s="435"/>
      <c r="D87" s="389" t="s">
        <v>434</v>
      </c>
      <c r="E87" s="390"/>
      <c r="F87" s="507">
        <v>52331.175799999997</v>
      </c>
      <c r="G87" s="507">
        <v>54690.769500000002</v>
      </c>
      <c r="H87" s="507">
        <v>60643.218800000002</v>
      </c>
      <c r="I87" s="390"/>
      <c r="J87" s="358">
        <v>1</v>
      </c>
      <c r="K87" s="358">
        <v>1</v>
      </c>
      <c r="L87" s="358">
        <v>1</v>
      </c>
      <c r="M87" s="390"/>
      <c r="N87" s="437" t="s">
        <v>435</v>
      </c>
      <c r="O87" s="435"/>
      <c r="P87" s="391" t="s">
        <v>428</v>
      </c>
      <c r="Q87" s="392"/>
      <c r="R87" s="505">
        <v>52331.175799999997</v>
      </c>
      <c r="S87" s="505">
        <v>54690.769500000002</v>
      </c>
      <c r="T87" s="505">
        <v>60643.218800000002</v>
      </c>
      <c r="U87" s="506">
        <v>167665.16409999999</v>
      </c>
      <c r="W87" s="386"/>
      <c r="X87" s="386"/>
    </row>
    <row r="88" spans="1:24">
      <c r="A88" s="387" t="s">
        <v>188</v>
      </c>
      <c r="B88" s="389" t="s">
        <v>441</v>
      </c>
      <c r="C88" s="435"/>
      <c r="D88" s="389" t="s">
        <v>434</v>
      </c>
      <c r="E88" s="390"/>
      <c r="F88" s="507">
        <v>48470.492537313432</v>
      </c>
      <c r="G88" s="507">
        <v>50734.514925373136</v>
      </c>
      <c r="H88" s="507">
        <v>56165.514925373136</v>
      </c>
      <c r="I88" s="390"/>
      <c r="J88" s="358">
        <v>33.5</v>
      </c>
      <c r="K88" s="358">
        <v>33.5</v>
      </c>
      <c r="L88" s="358">
        <v>33.5</v>
      </c>
      <c r="M88" s="390"/>
      <c r="N88" s="437" t="s">
        <v>435</v>
      </c>
      <c r="O88" s="435"/>
      <c r="P88" s="391" t="s">
        <v>423</v>
      </c>
      <c r="Q88" s="392"/>
      <c r="R88" s="505">
        <v>1623761.5</v>
      </c>
      <c r="S88" s="505">
        <v>1699606.25</v>
      </c>
      <c r="T88" s="505">
        <v>1881544.75</v>
      </c>
      <c r="U88" s="506">
        <v>5204912.5</v>
      </c>
      <c r="W88" s="386"/>
      <c r="X88" s="386"/>
    </row>
    <row r="89" spans="1:24">
      <c r="A89" s="387" t="s">
        <v>188</v>
      </c>
      <c r="B89" s="389" t="s">
        <v>441</v>
      </c>
      <c r="C89" s="435"/>
      <c r="D89" s="389" t="s">
        <v>434</v>
      </c>
      <c r="E89" s="390"/>
      <c r="F89" s="507">
        <v>55539.479166666664</v>
      </c>
      <c r="G89" s="507">
        <v>58329.645833333336</v>
      </c>
      <c r="H89" s="507">
        <v>62180.604166666664</v>
      </c>
      <c r="I89" s="390"/>
      <c r="J89" s="358">
        <v>18</v>
      </c>
      <c r="K89" s="358">
        <v>18</v>
      </c>
      <c r="L89" s="358">
        <v>18</v>
      </c>
      <c r="M89" s="390"/>
      <c r="N89" s="437" t="s">
        <v>435</v>
      </c>
      <c r="O89" s="435"/>
      <c r="P89" s="391" t="s">
        <v>431</v>
      </c>
      <c r="Q89" s="392"/>
      <c r="R89" s="505">
        <v>999710.625</v>
      </c>
      <c r="S89" s="505">
        <v>1049933.625</v>
      </c>
      <c r="T89" s="505">
        <v>1119250.875</v>
      </c>
      <c r="U89" s="506">
        <v>3168895.125</v>
      </c>
      <c r="W89" s="386"/>
      <c r="X89" s="386"/>
    </row>
    <row r="90" spans="1:24">
      <c r="A90" s="387" t="s">
        <v>188</v>
      </c>
      <c r="B90" s="389" t="s">
        <v>441</v>
      </c>
      <c r="C90" s="435"/>
      <c r="D90" s="389" t="s">
        <v>434</v>
      </c>
      <c r="E90" s="390"/>
      <c r="F90" s="507">
        <v>56286.359400000001</v>
      </c>
      <c r="G90" s="507">
        <v>58824.289100000002</v>
      </c>
      <c r="H90" s="507">
        <v>67354.984400000001</v>
      </c>
      <c r="I90" s="390"/>
      <c r="J90" s="358">
        <v>1</v>
      </c>
      <c r="K90" s="358">
        <v>1</v>
      </c>
      <c r="L90" s="358">
        <v>1</v>
      </c>
      <c r="M90" s="390"/>
      <c r="N90" s="437" t="s">
        <v>435</v>
      </c>
      <c r="O90" s="435"/>
      <c r="P90" s="391" t="s">
        <v>424</v>
      </c>
      <c r="Q90" s="392"/>
      <c r="R90" s="505">
        <v>56286.359400000001</v>
      </c>
      <c r="S90" s="505">
        <v>58824.289100000002</v>
      </c>
      <c r="T90" s="505">
        <v>67354.984400000001</v>
      </c>
      <c r="U90" s="506">
        <v>182465.63290000003</v>
      </c>
      <c r="W90" s="386"/>
      <c r="X90" s="386"/>
    </row>
    <row r="91" spans="1:24">
      <c r="A91" s="387" t="s">
        <v>188</v>
      </c>
      <c r="B91" s="389" t="s">
        <v>441</v>
      </c>
      <c r="C91" s="435"/>
      <c r="D91" s="389" t="s">
        <v>434</v>
      </c>
      <c r="E91" s="390"/>
      <c r="F91" s="507">
        <v>50556.976575000001</v>
      </c>
      <c r="G91" s="507">
        <v>52836.574224999997</v>
      </c>
      <c r="H91" s="507">
        <v>58340.152349999997</v>
      </c>
      <c r="I91" s="390"/>
      <c r="J91" s="358">
        <v>4</v>
      </c>
      <c r="K91" s="358">
        <v>4</v>
      </c>
      <c r="L91" s="358">
        <v>4</v>
      </c>
      <c r="M91" s="390"/>
      <c r="N91" s="437" t="s">
        <v>435</v>
      </c>
      <c r="O91" s="435"/>
      <c r="P91" s="391" t="s">
        <v>425</v>
      </c>
      <c r="Q91" s="392"/>
      <c r="R91" s="505">
        <v>202227.9063</v>
      </c>
      <c r="S91" s="505">
        <v>211346.29689999999</v>
      </c>
      <c r="T91" s="505">
        <v>233360.60939999999</v>
      </c>
      <c r="U91" s="506">
        <v>646934.81259999995</v>
      </c>
      <c r="W91" s="386"/>
      <c r="X91" s="386"/>
    </row>
    <row r="92" spans="1:24">
      <c r="A92" s="387" t="s">
        <v>188</v>
      </c>
      <c r="B92" s="389" t="s">
        <v>442</v>
      </c>
      <c r="C92" s="435"/>
      <c r="D92" s="389" t="s">
        <v>434</v>
      </c>
      <c r="E92" s="390"/>
      <c r="F92" s="507">
        <v>34856.253426743831</v>
      </c>
      <c r="G92" s="507">
        <v>37030.247479376718</v>
      </c>
      <c r="H92" s="507">
        <v>42125.399693721287</v>
      </c>
      <c r="I92" s="390"/>
      <c r="J92" s="358">
        <v>82.075000000000003</v>
      </c>
      <c r="K92" s="358">
        <v>81.825000000000003</v>
      </c>
      <c r="L92" s="358">
        <v>81.625</v>
      </c>
      <c r="M92" s="390"/>
      <c r="N92" s="437" t="s">
        <v>435</v>
      </c>
      <c r="O92" s="435"/>
      <c r="P92" s="391" t="s">
        <v>420</v>
      </c>
      <c r="Q92" s="392"/>
      <c r="R92" s="505">
        <v>2860827</v>
      </c>
      <c r="S92" s="505">
        <v>3030000</v>
      </c>
      <c r="T92" s="505">
        <v>3438485.75</v>
      </c>
      <c r="U92" s="506">
        <v>9329312.75</v>
      </c>
      <c r="W92" s="386"/>
      <c r="X92" s="386"/>
    </row>
    <row r="93" spans="1:24">
      <c r="A93" s="387" t="s">
        <v>188</v>
      </c>
      <c r="B93" s="389" t="s">
        <v>442</v>
      </c>
      <c r="C93" s="435"/>
      <c r="D93" s="389" t="s">
        <v>434</v>
      </c>
      <c r="E93" s="390"/>
      <c r="F93" s="507">
        <v>34699.797412741034</v>
      </c>
      <c r="G93" s="507">
        <v>36335.46783625731</v>
      </c>
      <c r="H93" s="507">
        <v>40058.591106814885</v>
      </c>
      <c r="I93" s="390"/>
      <c r="J93" s="358">
        <v>204.85</v>
      </c>
      <c r="K93" s="358">
        <v>205.2</v>
      </c>
      <c r="L93" s="358">
        <v>206.9</v>
      </c>
      <c r="M93" s="390"/>
      <c r="N93" s="437" t="s">
        <v>435</v>
      </c>
      <c r="O93" s="435"/>
      <c r="P93" s="391" t="s">
        <v>416</v>
      </c>
      <c r="Q93" s="392"/>
      <c r="R93" s="505">
        <v>7108253.5000000009</v>
      </c>
      <c r="S93" s="505">
        <v>7456038</v>
      </c>
      <c r="T93" s="505">
        <v>8288122.5</v>
      </c>
      <c r="U93" s="506">
        <v>22852414</v>
      </c>
      <c r="W93" s="386"/>
      <c r="X93" s="386"/>
    </row>
    <row r="94" spans="1:24">
      <c r="A94" s="387" t="s">
        <v>188</v>
      </c>
      <c r="B94" s="389" t="s">
        <v>442</v>
      </c>
      <c r="C94" s="435"/>
      <c r="D94" s="389" t="s">
        <v>434</v>
      </c>
      <c r="E94" s="390"/>
      <c r="F94" s="507">
        <v>35801.361111111109</v>
      </c>
      <c r="G94" s="507">
        <v>37538.161157024791</v>
      </c>
      <c r="H94" s="507">
        <v>41455.041360294119</v>
      </c>
      <c r="I94" s="390"/>
      <c r="J94" s="358">
        <v>27</v>
      </c>
      <c r="K94" s="358">
        <v>27.225000000000001</v>
      </c>
      <c r="L94" s="358">
        <v>27.2</v>
      </c>
      <c r="M94" s="390"/>
      <c r="N94" s="437" t="s">
        <v>435</v>
      </c>
      <c r="O94" s="435"/>
      <c r="P94" s="391" t="s">
        <v>421</v>
      </c>
      <c r="Q94" s="392"/>
      <c r="R94" s="505">
        <v>966636.75</v>
      </c>
      <c r="S94" s="505">
        <v>1021976.4375</v>
      </c>
      <c r="T94" s="505">
        <v>1127577.125</v>
      </c>
      <c r="U94" s="506">
        <v>3116190.3125</v>
      </c>
      <c r="W94" s="386"/>
      <c r="X94" s="386"/>
    </row>
    <row r="95" spans="1:24">
      <c r="A95" s="387" t="s">
        <v>188</v>
      </c>
      <c r="B95" s="389" t="s">
        <v>442</v>
      </c>
      <c r="C95" s="435"/>
      <c r="D95" s="389" t="s">
        <v>434</v>
      </c>
      <c r="E95" s="390"/>
      <c r="F95" s="507">
        <v>34799.247347480101</v>
      </c>
      <c r="G95" s="507">
        <v>36953.148991541966</v>
      </c>
      <c r="H95" s="507">
        <v>40465.119741100323</v>
      </c>
      <c r="I95" s="390"/>
      <c r="J95" s="358">
        <v>37.700000000000003</v>
      </c>
      <c r="K95" s="358">
        <v>38.424999999999997</v>
      </c>
      <c r="L95" s="358">
        <v>38.625</v>
      </c>
      <c r="M95" s="390"/>
      <c r="N95" s="437" t="s">
        <v>435</v>
      </c>
      <c r="O95" s="435"/>
      <c r="P95" s="391" t="s">
        <v>422</v>
      </c>
      <c r="Q95" s="392"/>
      <c r="R95" s="505">
        <v>1311931.625</v>
      </c>
      <c r="S95" s="505">
        <v>1419924.75</v>
      </c>
      <c r="T95" s="505">
        <v>1562965.25</v>
      </c>
      <c r="U95" s="506">
        <v>4294821.625</v>
      </c>
      <c r="W95" s="386"/>
      <c r="X95" s="386"/>
    </row>
    <row r="96" spans="1:24">
      <c r="A96" s="387" t="s">
        <v>188</v>
      </c>
      <c r="B96" s="389" t="s">
        <v>442</v>
      </c>
      <c r="C96" s="435"/>
      <c r="D96" s="389" t="s">
        <v>434</v>
      </c>
      <c r="E96" s="390"/>
      <c r="F96" s="507">
        <v>32243.638704930094</v>
      </c>
      <c r="G96" s="507">
        <v>34573.37702390131</v>
      </c>
      <c r="H96" s="507">
        <v>37911.440493468792</v>
      </c>
      <c r="I96" s="390"/>
      <c r="J96" s="358">
        <v>16.987500000000001</v>
      </c>
      <c r="K96" s="358">
        <v>16.212499999999999</v>
      </c>
      <c r="L96" s="358">
        <v>17.225000000000001</v>
      </c>
      <c r="M96" s="390"/>
      <c r="N96" s="437" t="s">
        <v>435</v>
      </c>
      <c r="O96" s="435"/>
      <c r="P96" s="391" t="s">
        <v>423</v>
      </c>
      <c r="Q96" s="392"/>
      <c r="R96" s="505">
        <v>547738.8125</v>
      </c>
      <c r="S96" s="505">
        <v>560520.875</v>
      </c>
      <c r="T96" s="505">
        <v>653024.5625</v>
      </c>
      <c r="U96" s="506">
        <v>1761284.25</v>
      </c>
      <c r="W96" s="386"/>
      <c r="X96" s="386"/>
    </row>
    <row r="97" spans="1:24">
      <c r="A97" s="387" t="s">
        <v>188</v>
      </c>
      <c r="B97" s="389" t="s">
        <v>442</v>
      </c>
      <c r="C97" s="435"/>
      <c r="D97" s="389" t="s">
        <v>434</v>
      </c>
      <c r="E97" s="390"/>
      <c r="F97" s="507">
        <v>38212.785843920145</v>
      </c>
      <c r="G97" s="507">
        <v>40761.825688073397</v>
      </c>
      <c r="H97" s="507">
        <v>43255.927787934183</v>
      </c>
      <c r="I97" s="390"/>
      <c r="J97" s="358">
        <v>13.775</v>
      </c>
      <c r="K97" s="358">
        <v>13.625</v>
      </c>
      <c r="L97" s="358">
        <v>13.675000000000001</v>
      </c>
      <c r="M97" s="390"/>
      <c r="N97" s="437" t="s">
        <v>435</v>
      </c>
      <c r="O97" s="435"/>
      <c r="P97" s="391" t="s">
        <v>431</v>
      </c>
      <c r="Q97" s="392"/>
      <c r="R97" s="505">
        <v>526381.125</v>
      </c>
      <c r="S97" s="505">
        <v>555379.875</v>
      </c>
      <c r="T97" s="505">
        <v>591524.8125</v>
      </c>
      <c r="U97" s="506">
        <v>1673285.8125</v>
      </c>
      <c r="W97" s="386"/>
      <c r="X97" s="386"/>
    </row>
    <row r="98" spans="1:24">
      <c r="A98" s="387" t="s">
        <v>188</v>
      </c>
      <c r="B98" s="389" t="s">
        <v>442</v>
      </c>
      <c r="C98" s="435"/>
      <c r="D98" s="389" t="s">
        <v>434</v>
      </c>
      <c r="E98" s="390"/>
      <c r="F98" s="507">
        <v>38280.44142657343</v>
      </c>
      <c r="G98" s="507">
        <v>40135.847916083912</v>
      </c>
      <c r="H98" s="507">
        <v>41880.568195804197</v>
      </c>
      <c r="I98" s="390"/>
      <c r="J98" s="358">
        <v>3.5750000000000002</v>
      </c>
      <c r="K98" s="358">
        <v>3.5750000000000002</v>
      </c>
      <c r="L98" s="358">
        <v>3.5750000000000002</v>
      </c>
      <c r="M98" s="390"/>
      <c r="N98" s="437" t="s">
        <v>435</v>
      </c>
      <c r="O98" s="435"/>
      <c r="P98" s="391" t="s">
        <v>425</v>
      </c>
      <c r="Q98" s="392"/>
      <c r="R98" s="505">
        <v>136852.57810000001</v>
      </c>
      <c r="S98" s="505">
        <v>143485.6563</v>
      </c>
      <c r="T98" s="505">
        <v>149723.0313</v>
      </c>
      <c r="U98" s="506">
        <v>430061.26569999999</v>
      </c>
      <c r="W98" s="386"/>
      <c r="X98" s="386"/>
    </row>
    <row r="99" spans="1:24">
      <c r="A99" s="387" t="s">
        <v>188</v>
      </c>
      <c r="B99" s="389" t="s">
        <v>443</v>
      </c>
      <c r="C99" s="435"/>
      <c r="D99" s="389" t="s">
        <v>434</v>
      </c>
      <c r="E99" s="390"/>
      <c r="F99" s="507">
        <v>26693.845686512759</v>
      </c>
      <c r="G99" s="507">
        <v>28530.476481368358</v>
      </c>
      <c r="H99" s="507">
        <v>33203.005497861945</v>
      </c>
      <c r="I99" s="390"/>
      <c r="J99" s="358">
        <v>41.15</v>
      </c>
      <c r="K99" s="358">
        <v>40.924999999999997</v>
      </c>
      <c r="L99" s="358">
        <v>40.924999999999997</v>
      </c>
      <c r="M99" s="390"/>
      <c r="N99" s="437" t="s">
        <v>435</v>
      </c>
      <c r="O99" s="435"/>
      <c r="P99" s="391" t="s">
        <v>420</v>
      </c>
      <c r="Q99" s="392"/>
      <c r="R99" s="505">
        <v>1098451.75</v>
      </c>
      <c r="S99" s="505">
        <v>1167609.75</v>
      </c>
      <c r="T99" s="505">
        <v>1358833</v>
      </c>
      <c r="U99" s="506">
        <v>3624894.5</v>
      </c>
      <c r="W99" s="386"/>
      <c r="X99" s="386"/>
    </row>
    <row r="100" spans="1:24">
      <c r="A100" s="387" t="s">
        <v>188</v>
      </c>
      <c r="B100" s="389" t="s">
        <v>443</v>
      </c>
      <c r="C100" s="435"/>
      <c r="D100" s="389" t="s">
        <v>434</v>
      </c>
      <c r="E100" s="390"/>
      <c r="F100" s="507">
        <v>26560.182378019897</v>
      </c>
      <c r="G100" s="507">
        <v>28173.96674584323</v>
      </c>
      <c r="H100" s="507">
        <v>31822.911985018727</v>
      </c>
      <c r="I100" s="390"/>
      <c r="J100" s="358">
        <v>52.774999999999999</v>
      </c>
      <c r="K100" s="358">
        <v>52.625</v>
      </c>
      <c r="L100" s="358">
        <v>53.4</v>
      </c>
      <c r="M100" s="390"/>
      <c r="N100" s="437" t="s">
        <v>435</v>
      </c>
      <c r="O100" s="435"/>
      <c r="P100" s="391" t="s">
        <v>416</v>
      </c>
      <c r="Q100" s="392"/>
      <c r="R100" s="505">
        <v>1401713.625</v>
      </c>
      <c r="S100" s="505">
        <v>1482655</v>
      </c>
      <c r="T100" s="505">
        <v>1699343.5</v>
      </c>
      <c r="U100" s="506">
        <v>4583712.125</v>
      </c>
      <c r="W100" s="386"/>
      <c r="X100" s="386"/>
    </row>
    <row r="101" spans="1:24">
      <c r="A101" s="387" t="s">
        <v>188</v>
      </c>
      <c r="B101" s="389" t="s">
        <v>443</v>
      </c>
      <c r="C101" s="435"/>
      <c r="D101" s="389" t="s">
        <v>434</v>
      </c>
      <c r="E101" s="390"/>
      <c r="F101" s="507">
        <v>25605.570503238665</v>
      </c>
      <c r="G101" s="507">
        <v>27206.057499999999</v>
      </c>
      <c r="H101" s="507">
        <v>31952.182481751825</v>
      </c>
      <c r="I101" s="390"/>
      <c r="J101" s="358">
        <v>50.174999999999997</v>
      </c>
      <c r="K101" s="358">
        <v>50</v>
      </c>
      <c r="L101" s="358">
        <v>51.375</v>
      </c>
      <c r="M101" s="390"/>
      <c r="N101" s="437" t="s">
        <v>435</v>
      </c>
      <c r="O101" s="435"/>
      <c r="P101" s="391" t="s">
        <v>421</v>
      </c>
      <c r="Q101" s="392"/>
      <c r="R101" s="505">
        <v>1284759.5</v>
      </c>
      <c r="S101" s="505">
        <v>1360302.875</v>
      </c>
      <c r="T101" s="505">
        <v>1641543.375</v>
      </c>
      <c r="U101" s="506">
        <v>4286605.75</v>
      </c>
      <c r="W101" s="386"/>
      <c r="X101" s="386"/>
    </row>
    <row r="102" spans="1:24">
      <c r="A102" s="387" t="s">
        <v>188</v>
      </c>
      <c r="B102" s="389" t="s">
        <v>443</v>
      </c>
      <c r="C102" s="435"/>
      <c r="D102" s="389" t="s">
        <v>434</v>
      </c>
      <c r="E102" s="390"/>
      <c r="F102" s="507">
        <v>30115.367142102481</v>
      </c>
      <c r="G102" s="507">
        <v>31913.675373134331</v>
      </c>
      <c r="H102" s="507">
        <v>36631.266754270699</v>
      </c>
      <c r="I102" s="390"/>
      <c r="J102" s="358">
        <v>94.65</v>
      </c>
      <c r="K102" s="358">
        <v>93.8</v>
      </c>
      <c r="L102" s="358">
        <v>95.125</v>
      </c>
      <c r="M102" s="390"/>
      <c r="N102" s="437" t="s">
        <v>435</v>
      </c>
      <c r="O102" s="435"/>
      <c r="P102" s="391" t="s">
        <v>422</v>
      </c>
      <c r="Q102" s="392"/>
      <c r="R102" s="505">
        <v>2850419.5</v>
      </c>
      <c r="S102" s="505">
        <v>2993502.75</v>
      </c>
      <c r="T102" s="505">
        <v>3484549.25</v>
      </c>
      <c r="U102" s="506">
        <v>9328471.5</v>
      </c>
      <c r="W102" s="386"/>
      <c r="X102" s="386"/>
    </row>
    <row r="103" spans="1:24">
      <c r="A103" s="387" t="s">
        <v>188</v>
      </c>
      <c r="B103" s="389" t="s">
        <v>443</v>
      </c>
      <c r="C103" s="435"/>
      <c r="D103" s="389" t="s">
        <v>434</v>
      </c>
      <c r="E103" s="390"/>
      <c r="F103" s="507">
        <v>32613.844940325496</v>
      </c>
      <c r="G103" s="507">
        <v>35243.72614503817</v>
      </c>
      <c r="H103" s="507">
        <v>38476.385714285716</v>
      </c>
      <c r="I103" s="390"/>
      <c r="J103" s="358">
        <v>13.824999999999999</v>
      </c>
      <c r="K103" s="358">
        <v>13.1</v>
      </c>
      <c r="L103" s="358">
        <v>13.125</v>
      </c>
      <c r="M103" s="390"/>
      <c r="N103" s="437" t="s">
        <v>435</v>
      </c>
      <c r="O103" s="435"/>
      <c r="P103" s="391" t="s">
        <v>430</v>
      </c>
      <c r="Q103" s="392"/>
      <c r="R103" s="505">
        <v>450886.40629999997</v>
      </c>
      <c r="S103" s="505">
        <v>461692.8125</v>
      </c>
      <c r="T103" s="505">
        <v>505002.5625</v>
      </c>
      <c r="U103" s="506">
        <v>1417581.7812999999</v>
      </c>
      <c r="W103" s="386"/>
      <c r="X103" s="386"/>
    </row>
    <row r="104" spans="1:24">
      <c r="A104" s="387" t="s">
        <v>188</v>
      </c>
      <c r="B104" s="389" t="s">
        <v>443</v>
      </c>
      <c r="C104" s="435"/>
      <c r="D104" s="389" t="s">
        <v>434</v>
      </c>
      <c r="E104" s="390"/>
      <c r="F104" s="507">
        <v>28047.588824956671</v>
      </c>
      <c r="G104" s="507">
        <v>30985.329067137805</v>
      </c>
      <c r="H104" s="507">
        <v>33997.388471380473</v>
      </c>
      <c r="I104" s="390"/>
      <c r="J104" s="358">
        <v>14.425000000000001</v>
      </c>
      <c r="K104" s="358">
        <v>14.15</v>
      </c>
      <c r="L104" s="358">
        <v>14.85</v>
      </c>
      <c r="M104" s="390"/>
      <c r="N104" s="437" t="s">
        <v>435</v>
      </c>
      <c r="O104" s="435"/>
      <c r="P104" s="391" t="s">
        <v>428</v>
      </c>
      <c r="Q104" s="392"/>
      <c r="R104" s="505">
        <v>404586.46879999997</v>
      </c>
      <c r="S104" s="505">
        <v>438442.40629999997</v>
      </c>
      <c r="T104" s="505">
        <v>504861.21880000003</v>
      </c>
      <c r="U104" s="506">
        <v>1347890.0939</v>
      </c>
      <c r="W104" s="386"/>
      <c r="X104" s="386"/>
    </row>
    <row r="105" spans="1:24">
      <c r="A105" s="387" t="s">
        <v>188</v>
      </c>
      <c r="B105" s="389" t="s">
        <v>443</v>
      </c>
      <c r="C105" s="435"/>
      <c r="D105" s="389" t="s">
        <v>434</v>
      </c>
      <c r="E105" s="390"/>
      <c r="F105" s="507">
        <v>29372.117957746479</v>
      </c>
      <c r="G105" s="507">
        <v>31248.229835831549</v>
      </c>
      <c r="H105" s="507">
        <v>36456.419172932336</v>
      </c>
      <c r="I105" s="390"/>
      <c r="J105" s="358">
        <v>35.5</v>
      </c>
      <c r="K105" s="358">
        <v>35.024999999999999</v>
      </c>
      <c r="L105" s="358">
        <v>39.9</v>
      </c>
      <c r="M105" s="390"/>
      <c r="N105" s="437" t="s">
        <v>435</v>
      </c>
      <c r="O105" s="435"/>
      <c r="P105" s="391" t="s">
        <v>423</v>
      </c>
      <c r="Q105" s="392"/>
      <c r="R105" s="505">
        <v>1042710.1875</v>
      </c>
      <c r="S105" s="505">
        <v>1094469.25</v>
      </c>
      <c r="T105" s="505">
        <v>1454611.1250000002</v>
      </c>
      <c r="U105" s="506">
        <v>3591790.5625</v>
      </c>
      <c r="W105" s="386"/>
      <c r="X105" s="386"/>
    </row>
    <row r="106" spans="1:24">
      <c r="A106" s="387" t="s">
        <v>188</v>
      </c>
      <c r="B106" s="389" t="s">
        <v>443</v>
      </c>
      <c r="C106" s="435"/>
      <c r="D106" s="389" t="s">
        <v>434</v>
      </c>
      <c r="E106" s="390"/>
      <c r="F106" s="507">
        <v>25503.989728518056</v>
      </c>
      <c r="G106" s="507">
        <v>26043.712557603689</v>
      </c>
      <c r="H106" s="507">
        <v>33088.287790697672</v>
      </c>
      <c r="I106" s="390"/>
      <c r="J106" s="358">
        <v>20.074999999999999</v>
      </c>
      <c r="K106" s="358">
        <v>21.7</v>
      </c>
      <c r="L106" s="358">
        <v>21.5</v>
      </c>
      <c r="M106" s="390"/>
      <c r="N106" s="437" t="s">
        <v>435</v>
      </c>
      <c r="O106" s="435"/>
      <c r="P106" s="391" t="s">
        <v>431</v>
      </c>
      <c r="Q106" s="392"/>
      <c r="R106" s="505">
        <v>511992.59379999997</v>
      </c>
      <c r="S106" s="505">
        <v>565148.5625</v>
      </c>
      <c r="T106" s="505">
        <v>711398.1875</v>
      </c>
      <c r="U106" s="506">
        <v>1788539.3437999999</v>
      </c>
      <c r="W106" s="386"/>
      <c r="X106" s="386"/>
    </row>
    <row r="107" spans="1:24">
      <c r="A107" s="387" t="s">
        <v>188</v>
      </c>
      <c r="B107" s="389" t="s">
        <v>443</v>
      </c>
      <c r="C107" s="435"/>
      <c r="D107" s="389" t="s">
        <v>434</v>
      </c>
      <c r="E107" s="390"/>
      <c r="F107" s="507">
        <v>25505.01048044693</v>
      </c>
      <c r="G107" s="507">
        <v>32585.205570291775</v>
      </c>
      <c r="H107" s="507">
        <v>32111.487430167599</v>
      </c>
      <c r="I107" s="390"/>
      <c r="J107" s="358">
        <v>8.9499999999999993</v>
      </c>
      <c r="K107" s="358">
        <v>9.4250000000000007</v>
      </c>
      <c r="L107" s="358">
        <v>8.9499999999999993</v>
      </c>
      <c r="M107" s="390"/>
      <c r="N107" s="437" t="s">
        <v>435</v>
      </c>
      <c r="O107" s="435"/>
      <c r="P107" s="391" t="s">
        <v>432</v>
      </c>
      <c r="Q107" s="392"/>
      <c r="R107" s="505">
        <v>228269.8438</v>
      </c>
      <c r="S107" s="505">
        <v>307115.5625</v>
      </c>
      <c r="T107" s="505">
        <v>287397.8125</v>
      </c>
      <c r="U107" s="506">
        <v>822783.21880000003</v>
      </c>
      <c r="W107" s="386"/>
      <c r="X107" s="386"/>
    </row>
    <row r="108" spans="1:24">
      <c r="A108" s="387" t="s">
        <v>188</v>
      </c>
      <c r="B108" s="389" t="s">
        <v>443</v>
      </c>
      <c r="C108" s="435"/>
      <c r="D108" s="389" t="s">
        <v>434</v>
      </c>
      <c r="E108" s="390"/>
      <c r="F108" s="507">
        <v>29611.995277449823</v>
      </c>
      <c r="G108" s="507">
        <v>30396.779907084787</v>
      </c>
      <c r="H108" s="507">
        <v>36307.291162227608</v>
      </c>
      <c r="I108" s="390"/>
      <c r="J108" s="358">
        <v>21.175000000000001</v>
      </c>
      <c r="K108" s="358">
        <v>21.524999999999999</v>
      </c>
      <c r="L108" s="358">
        <v>20.65</v>
      </c>
      <c r="M108" s="390"/>
      <c r="N108" s="437" t="s">
        <v>435</v>
      </c>
      <c r="O108" s="435"/>
      <c r="P108" s="391" t="s">
        <v>424</v>
      </c>
      <c r="Q108" s="392"/>
      <c r="R108" s="505">
        <v>627034</v>
      </c>
      <c r="S108" s="505">
        <v>654290.6875</v>
      </c>
      <c r="T108" s="505">
        <v>749745.5625</v>
      </c>
      <c r="U108" s="506">
        <v>2031070.25</v>
      </c>
      <c r="W108" s="386"/>
      <c r="X108" s="386"/>
    </row>
    <row r="109" spans="1:24">
      <c r="A109" s="387" t="s">
        <v>188</v>
      </c>
      <c r="B109" s="389" t="s">
        <v>444</v>
      </c>
      <c r="C109" s="435"/>
      <c r="D109" s="389" t="s">
        <v>434</v>
      </c>
      <c r="E109" s="390"/>
      <c r="F109" s="507">
        <v>56193.444852941175</v>
      </c>
      <c r="G109" s="507">
        <v>58553.441176470587</v>
      </c>
      <c r="H109" s="507">
        <v>63117.307142857142</v>
      </c>
      <c r="I109" s="390"/>
      <c r="J109" s="358">
        <v>34</v>
      </c>
      <c r="K109" s="358">
        <v>34</v>
      </c>
      <c r="L109" s="358">
        <v>35</v>
      </c>
      <c r="M109" s="390"/>
      <c r="N109" s="437" t="s">
        <v>435</v>
      </c>
      <c r="O109" s="435"/>
      <c r="P109" s="391" t="s">
        <v>420</v>
      </c>
      <c r="Q109" s="392"/>
      <c r="R109" s="505">
        <v>1910577.125</v>
      </c>
      <c r="S109" s="505">
        <v>1990817</v>
      </c>
      <c r="T109" s="505">
        <v>2209105.75</v>
      </c>
      <c r="U109" s="506">
        <v>6110499.875</v>
      </c>
      <c r="W109" s="386"/>
      <c r="X109" s="386"/>
    </row>
    <row r="110" spans="1:24">
      <c r="A110" s="387" t="s">
        <v>188</v>
      </c>
      <c r="B110" s="389" t="s">
        <v>444</v>
      </c>
      <c r="C110" s="435"/>
      <c r="D110" s="389" t="s">
        <v>434</v>
      </c>
      <c r="E110" s="390"/>
      <c r="F110" s="507">
        <v>54214.663573085847</v>
      </c>
      <c r="G110" s="507">
        <v>56634.923433874712</v>
      </c>
      <c r="H110" s="507">
        <v>62758.895591647335</v>
      </c>
      <c r="I110" s="390"/>
      <c r="J110" s="358">
        <v>215.5</v>
      </c>
      <c r="K110" s="358">
        <v>215.5</v>
      </c>
      <c r="L110" s="358">
        <v>215.5</v>
      </c>
      <c r="M110" s="390"/>
      <c r="N110" s="437" t="s">
        <v>435</v>
      </c>
      <c r="O110" s="435"/>
      <c r="P110" s="391" t="s">
        <v>416</v>
      </c>
      <c r="Q110" s="392"/>
      <c r="R110" s="505">
        <v>11683260</v>
      </c>
      <c r="S110" s="505">
        <v>12204826</v>
      </c>
      <c r="T110" s="505">
        <v>13524542</v>
      </c>
      <c r="U110" s="506">
        <v>37412628</v>
      </c>
      <c r="W110" s="386"/>
      <c r="X110" s="386"/>
    </row>
    <row r="111" spans="1:24">
      <c r="A111" s="387" t="s">
        <v>188</v>
      </c>
      <c r="B111" s="389" t="s">
        <v>444</v>
      </c>
      <c r="C111" s="435"/>
      <c r="D111" s="389" t="s">
        <v>434</v>
      </c>
      <c r="E111" s="390"/>
      <c r="F111" s="507">
        <v>52907.623333333337</v>
      </c>
      <c r="G111" s="507">
        <v>55361.106666666667</v>
      </c>
      <c r="H111" s="507">
        <v>61644.193333333336</v>
      </c>
      <c r="I111" s="390"/>
      <c r="J111" s="358">
        <v>37.5</v>
      </c>
      <c r="K111" s="358">
        <v>37.5</v>
      </c>
      <c r="L111" s="358">
        <v>37.5</v>
      </c>
      <c r="M111" s="390"/>
      <c r="N111" s="437" t="s">
        <v>435</v>
      </c>
      <c r="O111" s="435"/>
      <c r="P111" s="391" t="s">
        <v>421</v>
      </c>
      <c r="Q111" s="392"/>
      <c r="R111" s="505">
        <v>1984035.8750000002</v>
      </c>
      <c r="S111" s="505">
        <v>2076041.5</v>
      </c>
      <c r="T111" s="505">
        <v>2311657.25</v>
      </c>
      <c r="U111" s="506">
        <v>6371734.625</v>
      </c>
      <c r="W111" s="386"/>
      <c r="X111" s="386"/>
    </row>
    <row r="112" spans="1:24">
      <c r="A112" s="387" t="s">
        <v>188</v>
      </c>
      <c r="B112" s="389" t="s">
        <v>444</v>
      </c>
      <c r="C112" s="435"/>
      <c r="D112" s="389" t="s">
        <v>434</v>
      </c>
      <c r="E112" s="390"/>
      <c r="F112" s="507">
        <v>57937.849624060153</v>
      </c>
      <c r="G112" s="507">
        <v>60607.560150375939</v>
      </c>
      <c r="H112" s="507">
        <v>67008.368421052626</v>
      </c>
      <c r="I112" s="390"/>
      <c r="J112" s="358">
        <v>66.5</v>
      </c>
      <c r="K112" s="358">
        <v>66.5</v>
      </c>
      <c r="L112" s="358">
        <v>66.5</v>
      </c>
      <c r="M112" s="390"/>
      <c r="N112" s="437" t="s">
        <v>435</v>
      </c>
      <c r="O112" s="435"/>
      <c r="P112" s="391" t="s">
        <v>422</v>
      </c>
      <c r="Q112" s="392"/>
      <c r="R112" s="505">
        <v>3852867</v>
      </c>
      <c r="S112" s="505">
        <v>4030402.75</v>
      </c>
      <c r="T112" s="505">
        <v>4456056.5</v>
      </c>
      <c r="U112" s="506">
        <v>12339326.25</v>
      </c>
      <c r="W112" s="386"/>
      <c r="X112" s="386"/>
    </row>
    <row r="113" spans="1:24">
      <c r="A113" s="387" t="s">
        <v>188</v>
      </c>
      <c r="B113" s="389" t="s">
        <v>444</v>
      </c>
      <c r="C113" s="435"/>
      <c r="D113" s="389" t="s">
        <v>434</v>
      </c>
      <c r="E113" s="390"/>
      <c r="F113" s="507">
        <v>68761.6875</v>
      </c>
      <c r="G113" s="507">
        <v>72287.9375</v>
      </c>
      <c r="H113" s="507">
        <v>79159.742199999993</v>
      </c>
      <c r="I113" s="390"/>
      <c r="J113" s="358">
        <v>1</v>
      </c>
      <c r="K113" s="358">
        <v>1</v>
      </c>
      <c r="L113" s="358">
        <v>1</v>
      </c>
      <c r="M113" s="390"/>
      <c r="N113" s="437" t="s">
        <v>435</v>
      </c>
      <c r="O113" s="435"/>
      <c r="P113" s="391" t="s">
        <v>428</v>
      </c>
      <c r="Q113" s="392"/>
      <c r="R113" s="505">
        <v>68761.6875</v>
      </c>
      <c r="S113" s="505">
        <v>72287.9375</v>
      </c>
      <c r="T113" s="505">
        <v>79159.742199999993</v>
      </c>
      <c r="U113" s="506">
        <v>220209.36719999998</v>
      </c>
      <c r="W113" s="386"/>
      <c r="X113" s="386"/>
    </row>
    <row r="114" spans="1:24">
      <c r="A114" s="387" t="s">
        <v>188</v>
      </c>
      <c r="B114" s="389" t="s">
        <v>444</v>
      </c>
      <c r="C114" s="435"/>
      <c r="D114" s="389" t="s">
        <v>434</v>
      </c>
      <c r="E114" s="390"/>
      <c r="F114" s="507">
        <v>62518.525862068964</v>
      </c>
      <c r="G114" s="507">
        <v>65406.840517241377</v>
      </c>
      <c r="H114" s="507">
        <v>71911.219827586203</v>
      </c>
      <c r="I114" s="390"/>
      <c r="J114" s="358">
        <v>29</v>
      </c>
      <c r="K114" s="358">
        <v>29</v>
      </c>
      <c r="L114" s="358">
        <v>29</v>
      </c>
      <c r="M114" s="390"/>
      <c r="N114" s="437" t="s">
        <v>435</v>
      </c>
      <c r="O114" s="435"/>
      <c r="P114" s="391" t="s">
        <v>423</v>
      </c>
      <c r="Q114" s="392"/>
      <c r="R114" s="505">
        <v>1813037.25</v>
      </c>
      <c r="S114" s="505">
        <v>1896798.375</v>
      </c>
      <c r="T114" s="505">
        <v>2085425.375</v>
      </c>
      <c r="U114" s="506">
        <v>5795261</v>
      </c>
      <c r="W114" s="386"/>
      <c r="X114" s="386"/>
    </row>
    <row r="115" spans="1:24">
      <c r="A115" s="387" t="s">
        <v>188</v>
      </c>
      <c r="B115" s="389" t="s">
        <v>444</v>
      </c>
      <c r="C115" s="435"/>
      <c r="D115" s="389" t="s">
        <v>434</v>
      </c>
      <c r="E115" s="390"/>
      <c r="F115" s="507">
        <v>71642.0052</v>
      </c>
      <c r="G115" s="507">
        <v>74985.859366666671</v>
      </c>
      <c r="H115" s="507">
        <v>79376.6302</v>
      </c>
      <c r="I115" s="390"/>
      <c r="J115" s="358">
        <v>3</v>
      </c>
      <c r="K115" s="358">
        <v>3</v>
      </c>
      <c r="L115" s="358">
        <v>3</v>
      </c>
      <c r="M115" s="390"/>
      <c r="N115" s="437" t="s">
        <v>435</v>
      </c>
      <c r="O115" s="435"/>
      <c r="P115" s="391" t="s">
        <v>431</v>
      </c>
      <c r="Q115" s="392"/>
      <c r="R115" s="505">
        <v>214926.01559999998</v>
      </c>
      <c r="S115" s="505">
        <v>224957.57810000001</v>
      </c>
      <c r="T115" s="505">
        <v>238129.89059999998</v>
      </c>
      <c r="U115" s="506">
        <v>678013.48429999989</v>
      </c>
      <c r="W115" s="386"/>
      <c r="X115" s="386"/>
    </row>
    <row r="116" spans="1:24">
      <c r="A116" s="387" t="s">
        <v>188</v>
      </c>
      <c r="B116" s="389" t="s">
        <v>444</v>
      </c>
      <c r="C116" s="435"/>
      <c r="D116" s="389" t="s">
        <v>434</v>
      </c>
      <c r="E116" s="390"/>
      <c r="F116" s="507">
        <v>35661.908799999997</v>
      </c>
      <c r="G116" s="507">
        <v>37269.890666666666</v>
      </c>
      <c r="H116" s="507">
        <v>42795.822933333337</v>
      </c>
      <c r="I116" s="390"/>
      <c r="J116" s="358">
        <v>0.75</v>
      </c>
      <c r="K116" s="358">
        <v>0.75</v>
      </c>
      <c r="L116" s="358">
        <v>0.75</v>
      </c>
      <c r="M116" s="390"/>
      <c r="N116" s="437" t="s">
        <v>435</v>
      </c>
      <c r="O116" s="435"/>
      <c r="P116" s="391" t="s">
        <v>432</v>
      </c>
      <c r="Q116" s="392"/>
      <c r="R116" s="505">
        <v>26746.431599999996</v>
      </c>
      <c r="S116" s="505">
        <v>27952.417999999998</v>
      </c>
      <c r="T116" s="505">
        <v>32096.867200000001</v>
      </c>
      <c r="U116" s="506">
        <v>86795.716799999995</v>
      </c>
      <c r="W116" s="386"/>
      <c r="X116" s="386"/>
    </row>
    <row r="117" spans="1:24">
      <c r="A117" s="387" t="s">
        <v>188</v>
      </c>
      <c r="B117" s="389" t="s">
        <v>444</v>
      </c>
      <c r="C117" s="435"/>
      <c r="D117" s="389" t="s">
        <v>434</v>
      </c>
      <c r="E117" s="390"/>
      <c r="F117" s="507">
        <v>79071.476550000007</v>
      </c>
      <c r="G117" s="507">
        <v>82636.789050000007</v>
      </c>
      <c r="H117" s="507">
        <v>90445.046900000001</v>
      </c>
      <c r="I117" s="390"/>
      <c r="J117" s="358">
        <v>2</v>
      </c>
      <c r="K117" s="358">
        <v>2</v>
      </c>
      <c r="L117" s="358">
        <v>2</v>
      </c>
      <c r="M117" s="390"/>
      <c r="N117" s="437" t="s">
        <v>435</v>
      </c>
      <c r="O117" s="435"/>
      <c r="P117" s="391" t="s">
        <v>424</v>
      </c>
      <c r="Q117" s="392"/>
      <c r="R117" s="505">
        <v>158142.95310000001</v>
      </c>
      <c r="S117" s="505">
        <v>165273.57810000001</v>
      </c>
      <c r="T117" s="505">
        <v>180890.0938</v>
      </c>
      <c r="U117" s="506">
        <v>504306.625</v>
      </c>
      <c r="W117" s="386"/>
      <c r="X117" s="386"/>
    </row>
    <row r="118" spans="1:24">
      <c r="A118" s="387" t="s">
        <v>188</v>
      </c>
      <c r="B118" s="389" t="s">
        <v>444</v>
      </c>
      <c r="C118" s="435"/>
      <c r="D118" s="389" t="s">
        <v>434</v>
      </c>
      <c r="E118" s="390"/>
      <c r="F118" s="507">
        <v>64877.417974999997</v>
      </c>
      <c r="G118" s="507">
        <v>67972.0703125</v>
      </c>
      <c r="H118" s="507">
        <v>74565.6640625</v>
      </c>
      <c r="I118" s="390"/>
      <c r="J118" s="358">
        <v>8</v>
      </c>
      <c r="K118" s="358">
        <v>8</v>
      </c>
      <c r="L118" s="358">
        <v>8</v>
      </c>
      <c r="M118" s="390"/>
      <c r="N118" s="437" t="s">
        <v>435</v>
      </c>
      <c r="O118" s="435"/>
      <c r="P118" s="391" t="s">
        <v>425</v>
      </c>
      <c r="Q118" s="392"/>
      <c r="R118" s="505">
        <v>519019.34379999997</v>
      </c>
      <c r="S118" s="505">
        <v>543776.5625</v>
      </c>
      <c r="T118" s="505">
        <v>596525.3125</v>
      </c>
      <c r="U118" s="506">
        <v>1659321.2187999999</v>
      </c>
      <c r="W118" s="386"/>
      <c r="X118" s="386"/>
    </row>
    <row r="119" spans="1:24">
      <c r="A119" s="387" t="s">
        <v>188</v>
      </c>
      <c r="B119" s="389" t="s">
        <v>445</v>
      </c>
      <c r="C119" s="435"/>
      <c r="D119" s="389" t="s">
        <v>434</v>
      </c>
      <c r="E119" s="390"/>
      <c r="F119" s="507">
        <v>73353.208333333328</v>
      </c>
      <c r="G119" s="507">
        <v>76660.671866666671</v>
      </c>
      <c r="H119" s="507">
        <v>84300.859366666671</v>
      </c>
      <c r="I119" s="390"/>
      <c r="J119" s="358">
        <v>3</v>
      </c>
      <c r="K119" s="358">
        <v>3</v>
      </c>
      <c r="L119" s="358">
        <v>3</v>
      </c>
      <c r="M119" s="390"/>
      <c r="N119" s="437" t="s">
        <v>435</v>
      </c>
      <c r="O119" s="435"/>
      <c r="P119" s="391" t="s">
        <v>420</v>
      </c>
      <c r="Q119" s="392"/>
      <c r="R119" s="505">
        <v>220059.625</v>
      </c>
      <c r="S119" s="505">
        <v>229982.01560000001</v>
      </c>
      <c r="T119" s="505">
        <v>252902.57810000001</v>
      </c>
      <c r="U119" s="506">
        <v>702944.21870000008</v>
      </c>
      <c r="W119" s="386"/>
      <c r="X119" s="386"/>
    </row>
    <row r="120" spans="1:24">
      <c r="A120" s="387" t="s">
        <v>188</v>
      </c>
      <c r="B120" s="389" t="s">
        <v>445</v>
      </c>
      <c r="C120" s="435"/>
      <c r="D120" s="389" t="s">
        <v>434</v>
      </c>
      <c r="E120" s="390"/>
      <c r="F120" s="507">
        <v>68885.592391304352</v>
      </c>
      <c r="G120" s="507">
        <v>72275.010869565216</v>
      </c>
      <c r="H120" s="507">
        <v>79748.032608695648</v>
      </c>
      <c r="I120" s="390"/>
      <c r="J120" s="358">
        <v>46</v>
      </c>
      <c r="K120" s="358">
        <v>46</v>
      </c>
      <c r="L120" s="358">
        <v>46</v>
      </c>
      <c r="M120" s="390"/>
      <c r="N120" s="437" t="s">
        <v>435</v>
      </c>
      <c r="O120" s="435"/>
      <c r="P120" s="391" t="s">
        <v>416</v>
      </c>
      <c r="Q120" s="392"/>
      <c r="R120" s="505">
        <v>3168737.25</v>
      </c>
      <c r="S120" s="505">
        <v>3324650.5</v>
      </c>
      <c r="T120" s="505">
        <v>3668409.5</v>
      </c>
      <c r="U120" s="506">
        <v>10161797.25</v>
      </c>
      <c r="W120" s="386"/>
      <c r="X120" s="386"/>
    </row>
    <row r="121" spans="1:24">
      <c r="A121" s="387" t="s">
        <v>188</v>
      </c>
      <c r="B121" s="389" t="s">
        <v>445</v>
      </c>
      <c r="C121" s="435"/>
      <c r="D121" s="389" t="s">
        <v>434</v>
      </c>
      <c r="E121" s="390"/>
      <c r="F121" s="507">
        <v>64291.401033333335</v>
      </c>
      <c r="G121" s="507">
        <v>67326.536466666657</v>
      </c>
      <c r="H121" s="507">
        <v>74743.645833333328</v>
      </c>
      <c r="I121" s="390"/>
      <c r="J121" s="358">
        <v>3</v>
      </c>
      <c r="K121" s="358">
        <v>3</v>
      </c>
      <c r="L121" s="358">
        <v>3</v>
      </c>
      <c r="M121" s="390"/>
      <c r="N121" s="437" t="s">
        <v>435</v>
      </c>
      <c r="O121" s="435"/>
      <c r="P121" s="391" t="s">
        <v>421</v>
      </c>
      <c r="Q121" s="392"/>
      <c r="R121" s="505">
        <v>192874.20310000001</v>
      </c>
      <c r="S121" s="505">
        <v>201979.60939999996</v>
      </c>
      <c r="T121" s="505">
        <v>224230.9375</v>
      </c>
      <c r="U121" s="506">
        <v>619084.75</v>
      </c>
      <c r="W121" s="386"/>
      <c r="X121" s="386"/>
    </row>
    <row r="122" spans="1:24">
      <c r="A122" s="387" t="s">
        <v>188</v>
      </c>
      <c r="B122" s="389" t="s">
        <v>445</v>
      </c>
      <c r="C122" s="435"/>
      <c r="D122" s="389" t="s">
        <v>434</v>
      </c>
      <c r="E122" s="390"/>
      <c r="F122" s="507">
        <v>78743.844827586203</v>
      </c>
      <c r="G122" s="507">
        <v>82624.198275862072</v>
      </c>
      <c r="H122" s="507">
        <v>90631.991379310348</v>
      </c>
      <c r="I122" s="390"/>
      <c r="J122" s="358">
        <v>29</v>
      </c>
      <c r="K122" s="358">
        <v>29</v>
      </c>
      <c r="L122" s="358">
        <v>29</v>
      </c>
      <c r="M122" s="390"/>
      <c r="N122" s="437" t="s">
        <v>435</v>
      </c>
      <c r="O122" s="435"/>
      <c r="P122" s="391" t="s">
        <v>422</v>
      </c>
      <c r="Q122" s="392"/>
      <c r="R122" s="505">
        <v>2283571.5</v>
      </c>
      <c r="S122" s="505">
        <v>2396101.75</v>
      </c>
      <c r="T122" s="505">
        <v>2628327.75</v>
      </c>
      <c r="U122" s="506">
        <v>7308001</v>
      </c>
      <c r="W122" s="386"/>
      <c r="X122" s="386"/>
    </row>
    <row r="123" spans="1:24">
      <c r="A123" s="387" t="s">
        <v>188</v>
      </c>
      <c r="B123" s="389" t="s">
        <v>445</v>
      </c>
      <c r="C123" s="435"/>
      <c r="D123" s="389" t="s">
        <v>434</v>
      </c>
      <c r="E123" s="390"/>
      <c r="F123" s="507">
        <v>70931.125</v>
      </c>
      <c r="G123" s="507">
        <v>74129.381944444438</v>
      </c>
      <c r="H123" s="507">
        <v>81992.680555555562</v>
      </c>
      <c r="I123" s="390"/>
      <c r="J123" s="358">
        <v>18</v>
      </c>
      <c r="K123" s="358">
        <v>18</v>
      </c>
      <c r="L123" s="358">
        <v>18</v>
      </c>
      <c r="M123" s="390"/>
      <c r="N123" s="437" t="s">
        <v>435</v>
      </c>
      <c r="O123" s="435"/>
      <c r="P123" s="391" t="s">
        <v>423</v>
      </c>
      <c r="Q123" s="392"/>
      <c r="R123" s="505">
        <v>1276760.25</v>
      </c>
      <c r="S123" s="505">
        <v>1334328.875</v>
      </c>
      <c r="T123" s="505">
        <v>1475868.25</v>
      </c>
      <c r="U123" s="506">
        <v>4086957.375</v>
      </c>
      <c r="W123" s="386"/>
      <c r="X123" s="386"/>
    </row>
    <row r="124" spans="1:24">
      <c r="A124" s="387" t="s">
        <v>188</v>
      </c>
      <c r="B124" s="389" t="s">
        <v>445</v>
      </c>
      <c r="C124" s="435"/>
      <c r="D124" s="389" t="s">
        <v>434</v>
      </c>
      <c r="E124" s="390"/>
      <c r="F124" s="507">
        <v>72023.335900000005</v>
      </c>
      <c r="G124" s="507">
        <v>76088.398400000005</v>
      </c>
      <c r="H124" s="507">
        <v>80874.132800000007</v>
      </c>
      <c r="I124" s="390"/>
      <c r="J124" s="358">
        <v>1</v>
      </c>
      <c r="K124" s="358">
        <v>1</v>
      </c>
      <c r="L124" s="358">
        <v>1</v>
      </c>
      <c r="M124" s="390"/>
      <c r="N124" s="437" t="s">
        <v>435</v>
      </c>
      <c r="O124" s="435"/>
      <c r="P124" s="391" t="s">
        <v>431</v>
      </c>
      <c r="Q124" s="392"/>
      <c r="R124" s="505">
        <v>72023.335900000005</v>
      </c>
      <c r="S124" s="505">
        <v>76088.398400000005</v>
      </c>
      <c r="T124" s="505">
        <v>80874.132800000007</v>
      </c>
      <c r="U124" s="506">
        <v>228985.86710000003</v>
      </c>
      <c r="W124" s="386"/>
      <c r="X124" s="386"/>
    </row>
    <row r="125" spans="1:24">
      <c r="A125" s="387" t="s">
        <v>188</v>
      </c>
      <c r="B125" s="389" t="s">
        <v>445</v>
      </c>
      <c r="C125" s="435"/>
      <c r="D125" s="389" t="s">
        <v>434</v>
      </c>
      <c r="E125" s="390"/>
      <c r="F125" s="507">
        <v>88807.1875</v>
      </c>
      <c r="G125" s="507">
        <v>94920.25</v>
      </c>
      <c r="H125" s="507">
        <v>101818.46875</v>
      </c>
      <c r="I125" s="390"/>
      <c r="J125" s="358">
        <v>2</v>
      </c>
      <c r="K125" s="358">
        <v>2</v>
      </c>
      <c r="L125" s="358">
        <v>2</v>
      </c>
      <c r="M125" s="390"/>
      <c r="N125" s="437" t="s">
        <v>435</v>
      </c>
      <c r="O125" s="435"/>
      <c r="P125" s="391" t="s">
        <v>425</v>
      </c>
      <c r="Q125" s="392"/>
      <c r="R125" s="505">
        <v>177614.375</v>
      </c>
      <c r="S125" s="505">
        <v>189840.5</v>
      </c>
      <c r="T125" s="505">
        <v>203636.9375</v>
      </c>
      <c r="U125" s="506">
        <v>571091.8125</v>
      </c>
      <c r="W125" s="386"/>
      <c r="X125" s="386"/>
    </row>
    <row r="126" spans="1:24">
      <c r="A126" s="387" t="s">
        <v>188</v>
      </c>
      <c r="B126" s="389" t="s">
        <v>446</v>
      </c>
      <c r="C126" s="435"/>
      <c r="D126" s="389" t="s">
        <v>434</v>
      </c>
      <c r="E126" s="390"/>
      <c r="F126" s="507">
        <v>111815.72826086957</v>
      </c>
      <c r="G126" s="507">
        <v>116939.51086956522</v>
      </c>
      <c r="H126" s="507">
        <v>125620.16304347826</v>
      </c>
      <c r="I126" s="390"/>
      <c r="J126" s="358">
        <v>23</v>
      </c>
      <c r="K126" s="358">
        <v>23</v>
      </c>
      <c r="L126" s="358">
        <v>23</v>
      </c>
      <c r="M126" s="390"/>
      <c r="N126" s="437" t="s">
        <v>435</v>
      </c>
      <c r="O126" s="435"/>
      <c r="P126" s="391" t="s">
        <v>416</v>
      </c>
      <c r="Q126" s="392"/>
      <c r="R126" s="505">
        <v>2571761.75</v>
      </c>
      <c r="S126" s="505">
        <v>2689608.75</v>
      </c>
      <c r="T126" s="505">
        <v>2889263.75</v>
      </c>
      <c r="U126" s="506">
        <v>8150634.25</v>
      </c>
      <c r="W126" s="386"/>
      <c r="X126" s="386"/>
    </row>
    <row r="127" spans="1:24">
      <c r="A127" s="387" t="s">
        <v>188</v>
      </c>
      <c r="B127" s="389" t="s">
        <v>446</v>
      </c>
      <c r="C127" s="435"/>
      <c r="D127" s="389" t="s">
        <v>434</v>
      </c>
      <c r="E127" s="390"/>
      <c r="F127" s="507">
        <v>151395.46875</v>
      </c>
      <c r="G127" s="507">
        <v>158221.82814999999</v>
      </c>
      <c r="H127" s="507">
        <v>132796.0625</v>
      </c>
      <c r="I127" s="390"/>
      <c r="J127" s="358">
        <v>2</v>
      </c>
      <c r="K127" s="358">
        <v>2</v>
      </c>
      <c r="L127" s="358">
        <v>2</v>
      </c>
      <c r="M127" s="390"/>
      <c r="N127" s="437" t="s">
        <v>435</v>
      </c>
      <c r="O127" s="435"/>
      <c r="P127" s="391" t="s">
        <v>421</v>
      </c>
      <c r="Q127" s="392"/>
      <c r="R127" s="505">
        <v>302790.9375</v>
      </c>
      <c r="S127" s="505">
        <v>316443.65629999997</v>
      </c>
      <c r="T127" s="505">
        <v>265592.125</v>
      </c>
      <c r="U127" s="506">
        <v>884826.71879999992</v>
      </c>
      <c r="W127" s="386"/>
      <c r="X127" s="386"/>
    </row>
    <row r="128" spans="1:24">
      <c r="A128" s="387" t="s">
        <v>188</v>
      </c>
      <c r="B128" s="389" t="s">
        <v>446</v>
      </c>
      <c r="C128" s="435"/>
      <c r="D128" s="389" t="s">
        <v>434</v>
      </c>
      <c r="E128" s="390"/>
      <c r="F128" s="507">
        <v>119618.22916666667</v>
      </c>
      <c r="G128" s="507">
        <v>125011.77083333333</v>
      </c>
      <c r="H128" s="507">
        <v>136527.4375</v>
      </c>
      <c r="I128" s="390"/>
      <c r="J128" s="358">
        <v>6</v>
      </c>
      <c r="K128" s="358">
        <v>6</v>
      </c>
      <c r="L128" s="358">
        <v>6</v>
      </c>
      <c r="M128" s="390"/>
      <c r="N128" s="437" t="s">
        <v>435</v>
      </c>
      <c r="O128" s="435"/>
      <c r="P128" s="391" t="s">
        <v>422</v>
      </c>
      <c r="Q128" s="392"/>
      <c r="R128" s="505">
        <v>717709.375</v>
      </c>
      <c r="S128" s="505">
        <v>750070.625</v>
      </c>
      <c r="T128" s="505">
        <v>819164.625</v>
      </c>
      <c r="U128" s="506">
        <v>2286944.625</v>
      </c>
      <c r="W128" s="386"/>
      <c r="X128" s="386"/>
    </row>
    <row r="129" spans="1:24">
      <c r="A129" s="387" t="s">
        <v>188</v>
      </c>
      <c r="B129" s="389" t="s">
        <v>446</v>
      </c>
      <c r="C129" s="435"/>
      <c r="D129" s="389" t="s">
        <v>434</v>
      </c>
      <c r="E129" s="390"/>
      <c r="F129" s="507">
        <v>91436.25</v>
      </c>
      <c r="G129" s="507">
        <v>95717.366071428565</v>
      </c>
      <c r="H129" s="507">
        <v>105872.98214285714</v>
      </c>
      <c r="I129" s="390"/>
      <c r="J129" s="358">
        <v>7</v>
      </c>
      <c r="K129" s="358">
        <v>7</v>
      </c>
      <c r="L129" s="358">
        <v>7</v>
      </c>
      <c r="M129" s="390"/>
      <c r="N129" s="437" t="s">
        <v>435</v>
      </c>
      <c r="O129" s="435"/>
      <c r="P129" s="391" t="s">
        <v>423</v>
      </c>
      <c r="Q129" s="392"/>
      <c r="R129" s="505">
        <v>640053.75</v>
      </c>
      <c r="S129" s="505">
        <v>670021.5625</v>
      </c>
      <c r="T129" s="505">
        <v>741110.875</v>
      </c>
      <c r="U129" s="506">
        <v>2051186.1875</v>
      </c>
      <c r="W129" s="386"/>
      <c r="X129" s="386"/>
    </row>
    <row r="130" spans="1:24">
      <c r="A130" s="387" t="s">
        <v>188</v>
      </c>
      <c r="B130" s="389" t="s">
        <v>446</v>
      </c>
      <c r="C130" s="435"/>
      <c r="D130" s="389" t="s">
        <v>434</v>
      </c>
      <c r="E130" s="390"/>
      <c r="F130" s="507">
        <v>110832.95315</v>
      </c>
      <c r="G130" s="507">
        <v>116179.40625</v>
      </c>
      <c r="H130" s="507">
        <v>127387.91405000001</v>
      </c>
      <c r="I130" s="390"/>
      <c r="J130" s="358">
        <v>2</v>
      </c>
      <c r="K130" s="358">
        <v>2</v>
      </c>
      <c r="L130" s="358">
        <v>2</v>
      </c>
      <c r="M130" s="390"/>
      <c r="N130" s="437" t="s">
        <v>435</v>
      </c>
      <c r="O130" s="435"/>
      <c r="P130" s="391" t="s">
        <v>425</v>
      </c>
      <c r="Q130" s="392"/>
      <c r="R130" s="505">
        <v>221665.9063</v>
      </c>
      <c r="S130" s="505">
        <v>232358.8125</v>
      </c>
      <c r="T130" s="505">
        <v>254775.82810000001</v>
      </c>
      <c r="U130" s="506">
        <v>708800.54690000007</v>
      </c>
      <c r="W130" s="386"/>
      <c r="X130" s="386"/>
    </row>
    <row r="131" spans="1:24">
      <c r="A131" s="387" t="s">
        <v>188</v>
      </c>
      <c r="B131" s="389" t="s">
        <v>447</v>
      </c>
      <c r="C131" s="435"/>
      <c r="D131" s="389" t="s">
        <v>448</v>
      </c>
      <c r="E131" s="390"/>
      <c r="F131" s="507">
        <v>13870.020085714286</v>
      </c>
      <c r="G131" s="507">
        <v>14507.047999999999</v>
      </c>
      <c r="H131" s="507">
        <v>15965.074771428572</v>
      </c>
      <c r="I131" s="390"/>
      <c r="J131" s="358">
        <v>3.5</v>
      </c>
      <c r="K131" s="358">
        <v>3.5</v>
      </c>
      <c r="L131" s="358">
        <v>3.5</v>
      </c>
      <c r="M131" s="390"/>
      <c r="N131" s="437" t="s">
        <v>449</v>
      </c>
      <c r="O131" s="435"/>
      <c r="P131" s="391" t="s">
        <v>416</v>
      </c>
      <c r="Q131" s="392"/>
      <c r="R131" s="505">
        <v>48545.070299999999</v>
      </c>
      <c r="S131" s="505">
        <v>50774.667999999998</v>
      </c>
      <c r="T131" s="505">
        <v>55877.761700000003</v>
      </c>
      <c r="U131" s="506">
        <v>155197.5</v>
      </c>
      <c r="W131" s="386"/>
      <c r="X131" s="386"/>
    </row>
    <row r="132" spans="1:24">
      <c r="A132" s="387" t="s">
        <v>188</v>
      </c>
      <c r="B132" s="389" t="s">
        <v>447</v>
      </c>
      <c r="C132" s="435"/>
      <c r="D132" s="389" t="s">
        <v>448</v>
      </c>
      <c r="E132" s="390"/>
      <c r="F132" s="507">
        <v>17191.700290909092</v>
      </c>
      <c r="G132" s="507">
        <v>17966.867927272728</v>
      </c>
      <c r="H132" s="507">
        <v>19602.992872727275</v>
      </c>
      <c r="I132" s="390"/>
      <c r="J132" s="358">
        <v>1.375</v>
      </c>
      <c r="K132" s="358">
        <v>1.375</v>
      </c>
      <c r="L132" s="358">
        <v>1.375</v>
      </c>
      <c r="M132" s="390"/>
      <c r="N132" s="437" t="s">
        <v>449</v>
      </c>
      <c r="O132" s="435"/>
      <c r="P132" s="391" t="s">
        <v>421</v>
      </c>
      <c r="Q132" s="392"/>
      <c r="R132" s="505">
        <v>23638.587900000002</v>
      </c>
      <c r="S132" s="505">
        <v>24704.4434</v>
      </c>
      <c r="T132" s="505">
        <v>26954.115200000004</v>
      </c>
      <c r="U132" s="506">
        <v>75297.146500000003</v>
      </c>
      <c r="W132" s="386"/>
      <c r="X132" s="386"/>
    </row>
    <row r="133" spans="1:24">
      <c r="A133" s="387" t="s">
        <v>188</v>
      </c>
      <c r="B133" s="389" t="s">
        <v>450</v>
      </c>
      <c r="C133" s="435"/>
      <c r="D133" s="389" t="s">
        <v>448</v>
      </c>
      <c r="E133" s="390"/>
      <c r="F133" s="507">
        <v>13508.083287958114</v>
      </c>
      <c r="G133" s="507">
        <v>14117.158052356019</v>
      </c>
      <c r="H133" s="507">
        <v>15679.710408376961</v>
      </c>
      <c r="I133" s="390"/>
      <c r="J133" s="358">
        <v>4.7750000000000004</v>
      </c>
      <c r="K133" s="358">
        <v>4.7750000000000004</v>
      </c>
      <c r="L133" s="358">
        <v>4.7750000000000004</v>
      </c>
      <c r="M133" s="390"/>
      <c r="N133" s="437" t="s">
        <v>449</v>
      </c>
      <c r="O133" s="435"/>
      <c r="P133" s="391" t="s">
        <v>420</v>
      </c>
      <c r="Q133" s="392"/>
      <c r="R133" s="505">
        <v>64501.097699999998</v>
      </c>
      <c r="S133" s="505">
        <v>67409.429699999993</v>
      </c>
      <c r="T133" s="505">
        <v>74870.617199999993</v>
      </c>
      <c r="U133" s="506">
        <v>206781.1446</v>
      </c>
      <c r="W133" s="386"/>
      <c r="X133" s="386"/>
    </row>
    <row r="134" spans="1:24">
      <c r="A134" s="387" t="s">
        <v>188</v>
      </c>
      <c r="B134" s="389" t="s">
        <v>450</v>
      </c>
      <c r="C134" s="435"/>
      <c r="D134" s="389" t="s">
        <v>448</v>
      </c>
      <c r="E134" s="390"/>
      <c r="F134" s="507">
        <v>12078.012546712804</v>
      </c>
      <c r="G134" s="507">
        <v>13154.67020069204</v>
      </c>
      <c r="H134" s="507">
        <v>14169.129543252595</v>
      </c>
      <c r="I134" s="390"/>
      <c r="J134" s="358">
        <v>14.45</v>
      </c>
      <c r="K134" s="358">
        <v>14.45</v>
      </c>
      <c r="L134" s="358">
        <v>14.45</v>
      </c>
      <c r="M134" s="390"/>
      <c r="N134" s="437" t="s">
        <v>449</v>
      </c>
      <c r="O134" s="435"/>
      <c r="P134" s="391" t="s">
        <v>416</v>
      </c>
      <c r="Q134" s="392"/>
      <c r="R134" s="505">
        <v>174527.2813</v>
      </c>
      <c r="S134" s="505">
        <v>190084.98439999999</v>
      </c>
      <c r="T134" s="505">
        <v>204743.92189999999</v>
      </c>
      <c r="U134" s="506">
        <v>569356.18759999995</v>
      </c>
      <c r="W134" s="386"/>
      <c r="X134" s="386"/>
    </row>
    <row r="135" spans="1:24">
      <c r="A135" s="387" t="s">
        <v>188</v>
      </c>
      <c r="B135" s="389" t="s">
        <v>450</v>
      </c>
      <c r="C135" s="435"/>
      <c r="D135" s="389" t="s">
        <v>448</v>
      </c>
      <c r="E135" s="390"/>
      <c r="F135" s="507">
        <v>7742.5492328767123</v>
      </c>
      <c r="G135" s="507">
        <v>8091.657753424658</v>
      </c>
      <c r="H135" s="507">
        <v>9287.9430684931503</v>
      </c>
      <c r="I135" s="390"/>
      <c r="J135" s="358">
        <v>3.65</v>
      </c>
      <c r="K135" s="358">
        <v>3.65</v>
      </c>
      <c r="L135" s="358">
        <v>3.65</v>
      </c>
      <c r="M135" s="390"/>
      <c r="N135" s="437" t="s">
        <v>449</v>
      </c>
      <c r="O135" s="435"/>
      <c r="P135" s="391" t="s">
        <v>421</v>
      </c>
      <c r="Q135" s="392"/>
      <c r="R135" s="505">
        <v>28260.304700000001</v>
      </c>
      <c r="S135" s="505">
        <v>29534.550800000001</v>
      </c>
      <c r="T135" s="505">
        <v>33900.992200000001</v>
      </c>
      <c r="U135" s="506">
        <v>91695.847700000013</v>
      </c>
      <c r="W135" s="386"/>
      <c r="X135" s="386"/>
    </row>
    <row r="136" spans="1:24">
      <c r="A136" s="387" t="s">
        <v>188</v>
      </c>
      <c r="B136" s="389" t="s">
        <v>450</v>
      </c>
      <c r="C136" s="435"/>
      <c r="D136" s="389" t="s">
        <v>448</v>
      </c>
      <c r="E136" s="390"/>
      <c r="F136" s="507">
        <v>9975.9175602836876</v>
      </c>
      <c r="G136" s="507">
        <v>10425.728056737589</v>
      </c>
      <c r="H136" s="507">
        <v>12166.37952631579</v>
      </c>
      <c r="I136" s="390"/>
      <c r="J136" s="358">
        <v>3.5249999999999999</v>
      </c>
      <c r="K136" s="358">
        <v>3.5249999999999999</v>
      </c>
      <c r="L136" s="358">
        <v>3.8</v>
      </c>
      <c r="M136" s="390"/>
      <c r="N136" s="437" t="s">
        <v>449</v>
      </c>
      <c r="O136" s="435"/>
      <c r="P136" s="391" t="s">
        <v>422</v>
      </c>
      <c r="Q136" s="392"/>
      <c r="R136" s="505">
        <v>35165.109400000001</v>
      </c>
      <c r="S136" s="505">
        <v>36750.691400000003</v>
      </c>
      <c r="T136" s="505">
        <v>46232.242200000001</v>
      </c>
      <c r="U136" s="506">
        <v>118148.04300000001</v>
      </c>
      <c r="W136" s="386"/>
      <c r="X136" s="386"/>
    </row>
    <row r="137" spans="1:24">
      <c r="A137" s="387" t="s">
        <v>188</v>
      </c>
      <c r="B137" s="389" t="s">
        <v>450</v>
      </c>
      <c r="C137" s="435"/>
      <c r="D137" s="389" t="s">
        <v>448</v>
      </c>
      <c r="E137" s="390"/>
      <c r="F137" s="507">
        <v>7449.8826666666673</v>
      </c>
      <c r="G137" s="507">
        <v>7785.7960000000003</v>
      </c>
      <c r="H137" s="507">
        <v>9647.0850000000009</v>
      </c>
      <c r="I137" s="390"/>
      <c r="J137" s="358">
        <v>0.3</v>
      </c>
      <c r="K137" s="358">
        <v>0.3</v>
      </c>
      <c r="L137" s="358">
        <v>0.3</v>
      </c>
      <c r="M137" s="390"/>
      <c r="N137" s="437" t="s">
        <v>449</v>
      </c>
      <c r="O137" s="435"/>
      <c r="P137" s="391" t="s">
        <v>428</v>
      </c>
      <c r="Q137" s="392"/>
      <c r="R137" s="505">
        <v>2234.9648000000002</v>
      </c>
      <c r="S137" s="505">
        <v>2335.7388000000001</v>
      </c>
      <c r="T137" s="505">
        <v>2894.1255000000001</v>
      </c>
      <c r="U137" s="506">
        <v>7464.8291000000008</v>
      </c>
      <c r="W137" s="386"/>
      <c r="X137" s="386"/>
    </row>
    <row r="138" spans="1:24">
      <c r="A138" s="387" t="s">
        <v>188</v>
      </c>
      <c r="B138" s="389" t="s">
        <v>450</v>
      </c>
      <c r="C138" s="435"/>
      <c r="D138" s="389" t="s">
        <v>448</v>
      </c>
      <c r="E138" s="390"/>
      <c r="F138" s="507">
        <v>7461.0849090909087</v>
      </c>
      <c r="G138" s="507">
        <v>7797.5027272727275</v>
      </c>
      <c r="H138" s="507">
        <v>9047.3854545454542</v>
      </c>
      <c r="I138" s="390"/>
      <c r="J138" s="358">
        <v>0.55000000000000004</v>
      </c>
      <c r="K138" s="358">
        <v>0.55000000000000004</v>
      </c>
      <c r="L138" s="358">
        <v>0.55000000000000004</v>
      </c>
      <c r="M138" s="390"/>
      <c r="N138" s="437" t="s">
        <v>449</v>
      </c>
      <c r="O138" s="435"/>
      <c r="P138" s="391" t="s">
        <v>423</v>
      </c>
      <c r="Q138" s="392"/>
      <c r="R138" s="505">
        <v>4103.5967000000001</v>
      </c>
      <c r="S138" s="505">
        <v>4288.6265000000003</v>
      </c>
      <c r="T138" s="505">
        <v>4976.0619999999999</v>
      </c>
      <c r="U138" s="506">
        <v>13368.2852</v>
      </c>
      <c r="W138" s="386"/>
      <c r="X138" s="386"/>
    </row>
    <row r="139" spans="1:24">
      <c r="A139" s="387" t="s">
        <v>188</v>
      </c>
      <c r="B139" s="389" t="s">
        <v>450</v>
      </c>
      <c r="C139" s="435"/>
      <c r="D139" s="389" t="s">
        <v>448</v>
      </c>
      <c r="E139" s="390"/>
      <c r="F139" s="507">
        <v>23888.660333333333</v>
      </c>
      <c r="G139" s="507">
        <v>24965.791000000001</v>
      </c>
      <c r="H139" s="507">
        <v>26912.697000000004</v>
      </c>
      <c r="I139" s="390"/>
      <c r="J139" s="358">
        <v>0.3</v>
      </c>
      <c r="K139" s="358">
        <v>0.3</v>
      </c>
      <c r="L139" s="358">
        <v>0.3</v>
      </c>
      <c r="M139" s="390"/>
      <c r="N139" s="437" t="s">
        <v>449</v>
      </c>
      <c r="O139" s="435"/>
      <c r="P139" s="391" t="s">
        <v>431</v>
      </c>
      <c r="Q139" s="392"/>
      <c r="R139" s="505">
        <v>7166.5981000000002</v>
      </c>
      <c r="S139" s="505">
        <v>7489.7372999999998</v>
      </c>
      <c r="T139" s="505">
        <v>8073.8091000000004</v>
      </c>
      <c r="U139" s="506">
        <v>22730.144500000002</v>
      </c>
      <c r="W139" s="386"/>
      <c r="X139" s="386"/>
    </row>
    <row r="140" spans="1:24">
      <c r="A140" s="387" t="s">
        <v>188</v>
      </c>
      <c r="B140" s="389" t="s">
        <v>450</v>
      </c>
      <c r="C140" s="435"/>
      <c r="D140" s="389" t="s">
        <v>448</v>
      </c>
      <c r="E140" s="390"/>
      <c r="F140" s="507">
        <v>5054.1815999999999</v>
      </c>
      <c r="G140" s="507">
        <v>5282.0727999999999</v>
      </c>
      <c r="H140" s="507">
        <v>6328.7704000000003</v>
      </c>
      <c r="I140" s="390"/>
      <c r="J140" s="358">
        <v>0.25</v>
      </c>
      <c r="K140" s="358">
        <v>0.25</v>
      </c>
      <c r="L140" s="358">
        <v>0.25</v>
      </c>
      <c r="M140" s="390"/>
      <c r="N140" s="437" t="s">
        <v>449</v>
      </c>
      <c r="O140" s="435"/>
      <c r="P140" s="391" t="s">
        <v>424</v>
      </c>
      <c r="Q140" s="392"/>
      <c r="R140" s="505">
        <v>1263.5454</v>
      </c>
      <c r="S140" s="505">
        <v>1320.5182</v>
      </c>
      <c r="T140" s="505">
        <v>1582.1926000000001</v>
      </c>
      <c r="U140" s="506">
        <v>4166.2561999999998</v>
      </c>
      <c r="W140" s="386"/>
      <c r="X140" s="386"/>
    </row>
    <row r="141" spans="1:24">
      <c r="A141" s="387" t="s">
        <v>188</v>
      </c>
      <c r="B141" s="389" t="s">
        <v>451</v>
      </c>
      <c r="C141" s="435"/>
      <c r="D141" s="389" t="s">
        <v>448</v>
      </c>
      <c r="E141" s="390"/>
      <c r="F141" s="507">
        <v>7519.96</v>
      </c>
      <c r="G141" s="507">
        <v>7859.0324878048796</v>
      </c>
      <c r="H141" s="507">
        <v>9124.035804878049</v>
      </c>
      <c r="I141" s="390"/>
      <c r="J141" s="358">
        <v>2.0499999999999998</v>
      </c>
      <c r="K141" s="358">
        <v>2.0499999999999998</v>
      </c>
      <c r="L141" s="358">
        <v>2.0499999999999998</v>
      </c>
      <c r="M141" s="390"/>
      <c r="N141" s="437" t="s">
        <v>449</v>
      </c>
      <c r="O141" s="435"/>
      <c r="P141" s="391" t="s">
        <v>420</v>
      </c>
      <c r="Q141" s="392"/>
      <c r="R141" s="505">
        <v>15415.917999999998</v>
      </c>
      <c r="S141" s="505">
        <v>16111.016600000001</v>
      </c>
      <c r="T141" s="505">
        <v>18704.273399999998</v>
      </c>
      <c r="U141" s="506">
        <v>50231.207999999999</v>
      </c>
      <c r="W141" s="386"/>
      <c r="X141" s="386"/>
    </row>
    <row r="142" spans="1:24">
      <c r="A142" s="387" t="s">
        <v>188</v>
      </c>
      <c r="B142" s="389" t="s">
        <v>451</v>
      </c>
      <c r="C142" s="435"/>
      <c r="D142" s="389" t="s">
        <v>448</v>
      </c>
      <c r="E142" s="390"/>
      <c r="F142" s="507">
        <v>13067.862632683657</v>
      </c>
      <c r="G142" s="507">
        <v>13676.198464767614</v>
      </c>
      <c r="H142" s="507">
        <v>15274.073277361318</v>
      </c>
      <c r="I142" s="390"/>
      <c r="J142" s="358">
        <v>16.675000000000001</v>
      </c>
      <c r="K142" s="358">
        <v>16.675000000000001</v>
      </c>
      <c r="L142" s="358">
        <v>16.675000000000001</v>
      </c>
      <c r="M142" s="390"/>
      <c r="N142" s="437" t="s">
        <v>449</v>
      </c>
      <c r="O142" s="435"/>
      <c r="P142" s="391" t="s">
        <v>416</v>
      </c>
      <c r="Q142" s="392"/>
      <c r="R142" s="505">
        <v>217906.60939999999</v>
      </c>
      <c r="S142" s="505">
        <v>228050.60939999999</v>
      </c>
      <c r="T142" s="505">
        <v>254695.17189999999</v>
      </c>
      <c r="U142" s="506">
        <v>700652.39069999999</v>
      </c>
      <c r="W142" s="386"/>
      <c r="X142" s="386"/>
    </row>
    <row r="143" spans="1:24">
      <c r="A143" s="387" t="s">
        <v>188</v>
      </c>
      <c r="B143" s="389" t="s">
        <v>451</v>
      </c>
      <c r="C143" s="435"/>
      <c r="D143" s="389" t="s">
        <v>448</v>
      </c>
      <c r="E143" s="390"/>
      <c r="F143" s="507">
        <v>10910.7266984127</v>
      </c>
      <c r="G143" s="507">
        <v>11402.687238095239</v>
      </c>
      <c r="H143" s="507">
        <v>12956.214031746033</v>
      </c>
      <c r="I143" s="390"/>
      <c r="J143" s="358">
        <v>3.15</v>
      </c>
      <c r="K143" s="358">
        <v>3.15</v>
      </c>
      <c r="L143" s="358">
        <v>3.15</v>
      </c>
      <c r="M143" s="390"/>
      <c r="N143" s="437" t="s">
        <v>449</v>
      </c>
      <c r="O143" s="435"/>
      <c r="P143" s="391" t="s">
        <v>421</v>
      </c>
      <c r="Q143" s="392"/>
      <c r="R143" s="505">
        <v>34368.789100000002</v>
      </c>
      <c r="S143" s="505">
        <v>35918.464800000002</v>
      </c>
      <c r="T143" s="505">
        <v>40812.074200000003</v>
      </c>
      <c r="U143" s="506">
        <v>111099.32810000001</v>
      </c>
      <c r="W143" s="386"/>
      <c r="X143" s="386"/>
    </row>
    <row r="144" spans="1:24">
      <c r="A144" s="387" t="s">
        <v>188</v>
      </c>
      <c r="B144" s="389" t="s">
        <v>451</v>
      </c>
      <c r="C144" s="435"/>
      <c r="D144" s="389" t="s">
        <v>448</v>
      </c>
      <c r="E144" s="390"/>
      <c r="F144" s="507">
        <v>12180.81029787234</v>
      </c>
      <c r="G144" s="507">
        <v>12730.039063829787</v>
      </c>
      <c r="H144" s="507">
        <v>14334.878638297872</v>
      </c>
      <c r="I144" s="390"/>
      <c r="J144" s="358">
        <v>1.175</v>
      </c>
      <c r="K144" s="358">
        <v>1.175</v>
      </c>
      <c r="L144" s="358">
        <v>1.175</v>
      </c>
      <c r="M144" s="390"/>
      <c r="N144" s="437" t="s">
        <v>449</v>
      </c>
      <c r="O144" s="435"/>
      <c r="P144" s="391" t="s">
        <v>422</v>
      </c>
      <c r="Q144" s="392"/>
      <c r="R144" s="505">
        <v>14312.4521</v>
      </c>
      <c r="S144" s="505">
        <v>14957.795899999999</v>
      </c>
      <c r="T144" s="505">
        <v>16843.482400000001</v>
      </c>
      <c r="U144" s="506">
        <v>46113.7304</v>
      </c>
      <c r="W144" s="386"/>
      <c r="X144" s="386"/>
    </row>
    <row r="145" spans="1:24">
      <c r="A145" s="387" t="s">
        <v>188</v>
      </c>
      <c r="B145" s="389" t="s">
        <v>451</v>
      </c>
      <c r="C145" s="435"/>
      <c r="D145" s="389" t="s">
        <v>448</v>
      </c>
      <c r="E145" s="390"/>
      <c r="F145" s="507">
        <v>18543.492200000001</v>
      </c>
      <c r="G145" s="507">
        <v>19379.611349999999</v>
      </c>
      <c r="H145" s="507">
        <v>21240.6836</v>
      </c>
      <c r="I145" s="390"/>
      <c r="J145" s="358">
        <v>2</v>
      </c>
      <c r="K145" s="358">
        <v>2</v>
      </c>
      <c r="L145" s="358">
        <v>2</v>
      </c>
      <c r="M145" s="390"/>
      <c r="N145" s="437" t="s">
        <v>449</v>
      </c>
      <c r="O145" s="435"/>
      <c r="P145" s="391" t="s">
        <v>423</v>
      </c>
      <c r="Q145" s="392"/>
      <c r="R145" s="505">
        <v>37086.984400000001</v>
      </c>
      <c r="S145" s="505">
        <v>38759.222699999998</v>
      </c>
      <c r="T145" s="505">
        <v>42481.367200000001</v>
      </c>
      <c r="U145" s="506">
        <v>118327.57430000001</v>
      </c>
      <c r="W145" s="386"/>
      <c r="X145" s="386"/>
    </row>
    <row r="146" spans="1:24">
      <c r="A146" s="387" t="s">
        <v>188</v>
      </c>
      <c r="B146" s="389" t="s">
        <v>451</v>
      </c>
      <c r="C146" s="435"/>
      <c r="D146" s="389" t="s">
        <v>448</v>
      </c>
      <c r="E146" s="390"/>
      <c r="F146" s="507">
        <v>18313.96166666667</v>
      </c>
      <c r="G146" s="507">
        <v>17348.588833333335</v>
      </c>
      <c r="H146" s="507">
        <v>18892.098000000002</v>
      </c>
      <c r="I146" s="390"/>
      <c r="J146" s="358">
        <v>0.6</v>
      </c>
      <c r="K146" s="358">
        <v>0.6</v>
      </c>
      <c r="L146" s="358">
        <v>0.6</v>
      </c>
      <c r="M146" s="390"/>
      <c r="N146" s="437" t="s">
        <v>449</v>
      </c>
      <c r="O146" s="435"/>
      <c r="P146" s="391" t="s">
        <v>432</v>
      </c>
      <c r="Q146" s="392"/>
      <c r="R146" s="505">
        <v>10988.377000000002</v>
      </c>
      <c r="S146" s="505">
        <v>10409.1533</v>
      </c>
      <c r="T146" s="505">
        <v>11335.258800000001</v>
      </c>
      <c r="U146" s="506">
        <v>32732.789100000002</v>
      </c>
      <c r="W146" s="386"/>
      <c r="X146" s="386"/>
    </row>
    <row r="147" spans="1:24">
      <c r="A147" s="387" t="s">
        <v>188</v>
      </c>
      <c r="B147" s="389" t="s">
        <v>451</v>
      </c>
      <c r="C147" s="435"/>
      <c r="D147" s="389" t="s">
        <v>448</v>
      </c>
      <c r="E147" s="390"/>
      <c r="F147" s="507">
        <v>10155.245999999999</v>
      </c>
      <c r="G147" s="507">
        <v>10613.142599999999</v>
      </c>
      <c r="H147" s="507">
        <v>12098.1358</v>
      </c>
      <c r="I147" s="390"/>
      <c r="J147" s="358">
        <v>0.5</v>
      </c>
      <c r="K147" s="358">
        <v>0.5</v>
      </c>
      <c r="L147" s="358">
        <v>0.5</v>
      </c>
      <c r="M147" s="390"/>
      <c r="N147" s="437" t="s">
        <v>449</v>
      </c>
      <c r="O147" s="435"/>
      <c r="P147" s="391" t="s">
        <v>424</v>
      </c>
      <c r="Q147" s="392"/>
      <c r="R147" s="505">
        <v>5077.6229999999996</v>
      </c>
      <c r="S147" s="505">
        <v>5306.5712999999996</v>
      </c>
      <c r="T147" s="505">
        <v>6049.0679</v>
      </c>
      <c r="U147" s="506">
        <v>16433.262199999997</v>
      </c>
      <c r="W147" s="386"/>
      <c r="X147" s="386"/>
    </row>
    <row r="148" spans="1:24">
      <c r="A148" s="387" t="s">
        <v>188</v>
      </c>
      <c r="B148" s="389" t="s">
        <v>452</v>
      </c>
      <c r="C148" s="435"/>
      <c r="D148" s="389" t="s">
        <v>448</v>
      </c>
      <c r="E148" s="390"/>
      <c r="F148" s="507">
        <v>9049.8760533333334</v>
      </c>
      <c r="G148" s="507">
        <v>23399.467022222219</v>
      </c>
      <c r="H148" s="507">
        <v>25519.125022222222</v>
      </c>
      <c r="I148" s="390"/>
      <c r="J148" s="358">
        <v>3.75</v>
      </c>
      <c r="K148" s="358">
        <v>2.25</v>
      </c>
      <c r="L148" s="358">
        <v>2.25</v>
      </c>
      <c r="M148" s="390"/>
      <c r="N148" s="437" t="s">
        <v>449</v>
      </c>
      <c r="O148" s="435"/>
      <c r="P148" s="391" t="s">
        <v>416</v>
      </c>
      <c r="Q148" s="392"/>
      <c r="R148" s="505">
        <v>33937.035199999998</v>
      </c>
      <c r="S148" s="505">
        <v>52648.800799999997</v>
      </c>
      <c r="T148" s="505">
        <v>57418.031300000002</v>
      </c>
      <c r="U148" s="506">
        <v>144003.86729999998</v>
      </c>
      <c r="W148" s="386"/>
      <c r="X148" s="386"/>
    </row>
    <row r="149" spans="1:24">
      <c r="A149" s="387" t="s">
        <v>188</v>
      </c>
      <c r="B149" s="389" t="s">
        <v>453</v>
      </c>
      <c r="C149" s="435"/>
      <c r="D149" s="389" t="s">
        <v>448</v>
      </c>
      <c r="E149" s="390"/>
      <c r="F149" s="507">
        <v>0</v>
      </c>
      <c r="G149" s="507">
        <v>395610.4375</v>
      </c>
      <c r="H149" s="507">
        <v>0</v>
      </c>
      <c r="I149" s="390"/>
      <c r="J149" s="358">
        <v>0</v>
      </c>
      <c r="K149" s="358">
        <v>1</v>
      </c>
      <c r="L149" s="358">
        <v>0</v>
      </c>
      <c r="M149" s="390"/>
      <c r="N149" s="437" t="s">
        <v>449</v>
      </c>
      <c r="O149" s="435"/>
      <c r="P149" s="391" t="s">
        <v>416</v>
      </c>
      <c r="Q149" s="392"/>
      <c r="R149" s="505">
        <v>0</v>
      </c>
      <c r="S149" s="505">
        <v>395610.4375</v>
      </c>
      <c r="T149" s="505">
        <v>0</v>
      </c>
      <c r="U149" s="506">
        <v>395610.4375</v>
      </c>
      <c r="W149" s="386"/>
      <c r="X149" s="386"/>
    </row>
    <row r="150" spans="1:24">
      <c r="A150" s="387" t="s">
        <v>188</v>
      </c>
      <c r="B150" s="389" t="s">
        <v>454</v>
      </c>
      <c r="C150" s="435"/>
      <c r="D150" s="389" t="s">
        <v>448</v>
      </c>
      <c r="E150" s="390"/>
      <c r="F150" s="507">
        <v>11759.8789</v>
      </c>
      <c r="G150" s="507">
        <v>12290.127</v>
      </c>
      <c r="H150" s="507">
        <v>13992.9912</v>
      </c>
      <c r="I150" s="390"/>
      <c r="J150" s="358">
        <v>1</v>
      </c>
      <c r="K150" s="358">
        <v>1</v>
      </c>
      <c r="L150" s="358">
        <v>1</v>
      </c>
      <c r="M150" s="390"/>
      <c r="N150" s="437" t="s">
        <v>449</v>
      </c>
      <c r="O150" s="435"/>
      <c r="P150" s="391" t="s">
        <v>420</v>
      </c>
      <c r="Q150" s="392"/>
      <c r="R150" s="505">
        <v>11759.8789</v>
      </c>
      <c r="S150" s="505">
        <v>12290.127</v>
      </c>
      <c r="T150" s="505">
        <v>13992.9912</v>
      </c>
      <c r="U150" s="506">
        <v>38042.997100000001</v>
      </c>
      <c r="W150" s="386"/>
      <c r="X150" s="386"/>
    </row>
    <row r="151" spans="1:24">
      <c r="A151" s="387" t="s">
        <v>188</v>
      </c>
      <c r="B151" s="389" t="s">
        <v>454</v>
      </c>
      <c r="C151" s="435"/>
      <c r="D151" s="389" t="s">
        <v>448</v>
      </c>
      <c r="E151" s="390"/>
      <c r="F151" s="507">
        <v>13435.522471910112</v>
      </c>
      <c r="G151" s="507">
        <v>14862.752808988764</v>
      </c>
      <c r="H151" s="507">
        <v>16169.664328089886</v>
      </c>
      <c r="I151" s="390"/>
      <c r="J151" s="358">
        <v>22.25</v>
      </c>
      <c r="K151" s="358">
        <v>22.25</v>
      </c>
      <c r="L151" s="358">
        <v>22.25</v>
      </c>
      <c r="M151" s="390"/>
      <c r="N151" s="437" t="s">
        <v>449</v>
      </c>
      <c r="O151" s="435"/>
      <c r="P151" s="391" t="s">
        <v>416</v>
      </c>
      <c r="Q151" s="392"/>
      <c r="R151" s="505">
        <v>298940.375</v>
      </c>
      <c r="S151" s="505">
        <v>330696.25</v>
      </c>
      <c r="T151" s="505">
        <v>359775.03129999997</v>
      </c>
      <c r="U151" s="506">
        <v>989411.65629999992</v>
      </c>
      <c r="W151" s="386"/>
      <c r="X151" s="386"/>
    </row>
    <row r="152" spans="1:24">
      <c r="A152" s="387" t="s">
        <v>188</v>
      </c>
      <c r="B152" s="389" t="s">
        <v>454</v>
      </c>
      <c r="C152" s="435"/>
      <c r="D152" s="389" t="s">
        <v>448</v>
      </c>
      <c r="E152" s="390"/>
      <c r="F152" s="507">
        <v>11502.605636363636</v>
      </c>
      <c r="G152" s="507">
        <v>10080.511020408163</v>
      </c>
      <c r="H152" s="507">
        <v>11920.116318181817</v>
      </c>
      <c r="I152" s="390"/>
      <c r="J152" s="358">
        <v>2.2000000000000002</v>
      </c>
      <c r="K152" s="358">
        <v>2.4500000000000002</v>
      </c>
      <c r="L152" s="358">
        <v>2.2000000000000002</v>
      </c>
      <c r="M152" s="390"/>
      <c r="N152" s="437" t="s">
        <v>449</v>
      </c>
      <c r="O152" s="435"/>
      <c r="P152" s="391" t="s">
        <v>421</v>
      </c>
      <c r="Q152" s="392"/>
      <c r="R152" s="505">
        <v>25305.732400000001</v>
      </c>
      <c r="S152" s="505">
        <v>24697.252</v>
      </c>
      <c r="T152" s="505">
        <v>26224.2559</v>
      </c>
      <c r="U152" s="506">
        <v>76227.240300000005</v>
      </c>
      <c r="W152" s="386"/>
      <c r="X152" s="386"/>
    </row>
    <row r="153" spans="1:24">
      <c r="A153" s="387" t="s">
        <v>188</v>
      </c>
      <c r="B153" s="389" t="s">
        <v>454</v>
      </c>
      <c r="C153" s="435"/>
      <c r="D153" s="389" t="s">
        <v>448</v>
      </c>
      <c r="E153" s="390"/>
      <c r="F153" s="507">
        <v>23488.065066666666</v>
      </c>
      <c r="G153" s="507">
        <v>24675.531199999998</v>
      </c>
      <c r="H153" s="507">
        <v>26809.088533333332</v>
      </c>
      <c r="I153" s="390"/>
      <c r="J153" s="358">
        <v>0.375</v>
      </c>
      <c r="K153" s="358">
        <v>0.375</v>
      </c>
      <c r="L153" s="358">
        <v>0.375</v>
      </c>
      <c r="M153" s="390"/>
      <c r="N153" s="437" t="s">
        <v>449</v>
      </c>
      <c r="O153" s="435"/>
      <c r="P153" s="391" t="s">
        <v>422</v>
      </c>
      <c r="Q153" s="392"/>
      <c r="R153" s="505">
        <v>8808.0244000000002</v>
      </c>
      <c r="S153" s="505">
        <v>9253.3241999999991</v>
      </c>
      <c r="T153" s="505">
        <v>10053.4082</v>
      </c>
      <c r="U153" s="506">
        <v>28114.756799999996</v>
      </c>
      <c r="W153" s="386"/>
      <c r="X153" s="386"/>
    </row>
    <row r="154" spans="1:24">
      <c r="A154" s="387" t="s">
        <v>188</v>
      </c>
      <c r="B154" s="389" t="s">
        <v>454</v>
      </c>
      <c r="C154" s="435"/>
      <c r="D154" s="389" t="s">
        <v>448</v>
      </c>
      <c r="E154" s="390"/>
      <c r="F154" s="507">
        <v>18930.501733333334</v>
      </c>
      <c r="G154" s="507">
        <v>19843.989577777778</v>
      </c>
      <c r="H154" s="507">
        <v>21832.965288888889</v>
      </c>
      <c r="I154" s="390"/>
      <c r="J154" s="358">
        <v>4.5</v>
      </c>
      <c r="K154" s="358">
        <v>4.5</v>
      </c>
      <c r="L154" s="358">
        <v>4.5</v>
      </c>
      <c r="M154" s="390"/>
      <c r="N154" s="437" t="s">
        <v>449</v>
      </c>
      <c r="O154" s="435"/>
      <c r="P154" s="391" t="s">
        <v>423</v>
      </c>
      <c r="Q154" s="392"/>
      <c r="R154" s="505">
        <v>85187.257800000007</v>
      </c>
      <c r="S154" s="505">
        <v>89297.953099999999</v>
      </c>
      <c r="T154" s="505">
        <v>98248.343800000002</v>
      </c>
      <c r="U154" s="506">
        <v>272733.55469999998</v>
      </c>
      <c r="W154" s="386"/>
      <c r="X154" s="386"/>
    </row>
    <row r="155" spans="1:24">
      <c r="A155" s="387" t="s">
        <v>188</v>
      </c>
      <c r="B155" s="389" t="s">
        <v>455</v>
      </c>
      <c r="C155" s="435"/>
      <c r="D155" s="389" t="s">
        <v>448</v>
      </c>
      <c r="E155" s="390"/>
      <c r="F155" s="507">
        <v>12190.103032967034</v>
      </c>
      <c r="G155" s="507">
        <v>12739.751032967033</v>
      </c>
      <c r="H155" s="507">
        <v>14477.888043956043</v>
      </c>
      <c r="I155" s="390"/>
      <c r="J155" s="358">
        <v>2.2749999999999999</v>
      </c>
      <c r="K155" s="358">
        <v>2.2749999999999999</v>
      </c>
      <c r="L155" s="358">
        <v>2.2749999999999999</v>
      </c>
      <c r="M155" s="390"/>
      <c r="N155" s="437" t="s">
        <v>449</v>
      </c>
      <c r="O155" s="435"/>
      <c r="P155" s="391" t="s">
        <v>420</v>
      </c>
      <c r="Q155" s="392"/>
      <c r="R155" s="505">
        <v>27732.484400000001</v>
      </c>
      <c r="S155" s="505">
        <v>28982.9336</v>
      </c>
      <c r="T155" s="505">
        <v>32937.195299999999</v>
      </c>
      <c r="U155" s="506">
        <v>89652.613299999997</v>
      </c>
      <c r="W155" s="386"/>
      <c r="X155" s="386"/>
    </row>
    <row r="156" spans="1:24">
      <c r="A156" s="387" t="s">
        <v>188</v>
      </c>
      <c r="B156" s="389" t="s">
        <v>455</v>
      </c>
      <c r="C156" s="435"/>
      <c r="D156" s="389" t="s">
        <v>448</v>
      </c>
      <c r="E156" s="390"/>
      <c r="F156" s="507">
        <v>15669.680357142857</v>
      </c>
      <c r="G156" s="507">
        <v>16606.537499999999</v>
      </c>
      <c r="H156" s="507">
        <v>19042.724999999999</v>
      </c>
      <c r="I156" s="390"/>
      <c r="J156" s="358">
        <v>35</v>
      </c>
      <c r="K156" s="358">
        <v>35</v>
      </c>
      <c r="L156" s="358">
        <v>35</v>
      </c>
      <c r="M156" s="390"/>
      <c r="N156" s="437" t="s">
        <v>449</v>
      </c>
      <c r="O156" s="435"/>
      <c r="P156" s="391" t="s">
        <v>416</v>
      </c>
      <c r="Q156" s="392"/>
      <c r="R156" s="505">
        <v>548438.8125</v>
      </c>
      <c r="S156" s="505">
        <v>581228.8125</v>
      </c>
      <c r="T156" s="505">
        <v>666495.375</v>
      </c>
      <c r="U156" s="506">
        <v>1796163</v>
      </c>
      <c r="W156" s="386"/>
      <c r="X156" s="386"/>
    </row>
    <row r="157" spans="1:24">
      <c r="A157" s="387" t="s">
        <v>188</v>
      </c>
      <c r="B157" s="389" t="s">
        <v>455</v>
      </c>
      <c r="C157" s="435"/>
      <c r="D157" s="389" t="s">
        <v>448</v>
      </c>
      <c r="E157" s="390"/>
      <c r="F157" s="507">
        <v>10743.308314960632</v>
      </c>
      <c r="G157" s="507">
        <v>10719.479590551182</v>
      </c>
      <c r="H157" s="507">
        <v>12293.313520661157</v>
      </c>
      <c r="I157" s="390"/>
      <c r="J157" s="358">
        <v>3.1749999999999998</v>
      </c>
      <c r="K157" s="358">
        <v>3.1749999999999998</v>
      </c>
      <c r="L157" s="358">
        <v>3.0249999999999999</v>
      </c>
      <c r="M157" s="390"/>
      <c r="N157" s="437" t="s">
        <v>449</v>
      </c>
      <c r="O157" s="435"/>
      <c r="P157" s="391" t="s">
        <v>421</v>
      </c>
      <c r="Q157" s="392"/>
      <c r="R157" s="505">
        <v>34110.003900000003</v>
      </c>
      <c r="S157" s="505">
        <v>34034.347699999998</v>
      </c>
      <c r="T157" s="505">
        <v>37187.273399999998</v>
      </c>
      <c r="U157" s="506">
        <v>105331.625</v>
      </c>
      <c r="W157" s="386"/>
      <c r="X157" s="386"/>
    </row>
    <row r="158" spans="1:24">
      <c r="A158" s="387" t="s">
        <v>188</v>
      </c>
      <c r="B158" s="389" t="s">
        <v>455</v>
      </c>
      <c r="C158" s="435"/>
      <c r="D158" s="389" t="s">
        <v>448</v>
      </c>
      <c r="E158" s="390"/>
      <c r="F158" s="507">
        <v>17201.837626794259</v>
      </c>
      <c r="G158" s="507">
        <v>17986.556516746416</v>
      </c>
      <c r="H158" s="507">
        <v>19874.467712918664</v>
      </c>
      <c r="I158" s="390"/>
      <c r="J158" s="358">
        <v>5.2249999999999996</v>
      </c>
      <c r="K158" s="358">
        <v>5.2249999999999996</v>
      </c>
      <c r="L158" s="358">
        <v>5.2249999999999996</v>
      </c>
      <c r="M158" s="390"/>
      <c r="N158" s="437" t="s">
        <v>449</v>
      </c>
      <c r="O158" s="435"/>
      <c r="P158" s="391" t="s">
        <v>422</v>
      </c>
      <c r="Q158" s="392"/>
      <c r="R158" s="505">
        <v>89879.601599999995</v>
      </c>
      <c r="S158" s="505">
        <v>93979.757800000021</v>
      </c>
      <c r="T158" s="505">
        <v>103844.09380000002</v>
      </c>
      <c r="U158" s="506">
        <v>287703.45320000005</v>
      </c>
      <c r="W158" s="386"/>
      <c r="X158" s="386"/>
    </row>
    <row r="159" spans="1:24">
      <c r="A159" s="387" t="s">
        <v>188</v>
      </c>
      <c r="B159" s="389" t="s">
        <v>455</v>
      </c>
      <c r="C159" s="435"/>
      <c r="D159" s="389" t="s">
        <v>448</v>
      </c>
      <c r="E159" s="390"/>
      <c r="F159" s="507">
        <v>17403.713533333332</v>
      </c>
      <c r="G159" s="507">
        <v>18215.587266666666</v>
      </c>
      <c r="H159" s="507">
        <v>20161.531266666669</v>
      </c>
      <c r="I159" s="390"/>
      <c r="J159" s="358">
        <v>1.5</v>
      </c>
      <c r="K159" s="358">
        <v>1.5</v>
      </c>
      <c r="L159" s="358">
        <v>1.5</v>
      </c>
      <c r="M159" s="390"/>
      <c r="N159" s="437" t="s">
        <v>449</v>
      </c>
      <c r="O159" s="435"/>
      <c r="P159" s="391" t="s">
        <v>428</v>
      </c>
      <c r="Q159" s="392"/>
      <c r="R159" s="505">
        <v>26105.570299999999</v>
      </c>
      <c r="S159" s="505">
        <v>27323.380899999996</v>
      </c>
      <c r="T159" s="505">
        <v>30242.296900000001</v>
      </c>
      <c r="U159" s="506">
        <v>83671.248099999997</v>
      </c>
      <c r="W159" s="386"/>
      <c r="X159" s="386"/>
    </row>
    <row r="160" spans="1:24">
      <c r="A160" s="387" t="s">
        <v>188</v>
      </c>
      <c r="B160" s="389" t="s">
        <v>455</v>
      </c>
      <c r="C160" s="435"/>
      <c r="D160" s="389" t="s">
        <v>448</v>
      </c>
      <c r="E160" s="390"/>
      <c r="F160" s="507">
        <v>4437.3620000000001</v>
      </c>
      <c r="G160" s="507">
        <v>4637.4413333333341</v>
      </c>
      <c r="H160" s="507">
        <v>5783.086666666667</v>
      </c>
      <c r="I160" s="390"/>
      <c r="J160" s="358">
        <v>0.15</v>
      </c>
      <c r="K160" s="358">
        <v>0.15</v>
      </c>
      <c r="L160" s="358">
        <v>0.15</v>
      </c>
      <c r="M160" s="390"/>
      <c r="N160" s="437" t="s">
        <v>449</v>
      </c>
      <c r="O160" s="435"/>
      <c r="P160" s="391" t="s">
        <v>423</v>
      </c>
      <c r="Q160" s="392"/>
      <c r="R160" s="505">
        <v>665.60429999999997</v>
      </c>
      <c r="S160" s="505">
        <v>695.61620000000005</v>
      </c>
      <c r="T160" s="505">
        <v>867.46300000000008</v>
      </c>
      <c r="U160" s="506">
        <v>2228.6835000000001</v>
      </c>
      <c r="W160" s="386"/>
      <c r="X160" s="386"/>
    </row>
    <row r="161" spans="1:24">
      <c r="A161" s="387" t="s">
        <v>188</v>
      </c>
      <c r="B161" s="389" t="s">
        <v>455</v>
      </c>
      <c r="C161" s="435"/>
      <c r="D161" s="389" t="s">
        <v>448</v>
      </c>
      <c r="E161" s="390"/>
      <c r="F161" s="507">
        <v>10884.281230769231</v>
      </c>
      <c r="G161" s="507">
        <v>11375.049538461537</v>
      </c>
      <c r="H161" s="507">
        <v>13119.101538461537</v>
      </c>
      <c r="I161" s="390"/>
      <c r="J161" s="358">
        <v>0.32500000000000001</v>
      </c>
      <c r="K161" s="358">
        <v>0.32500000000000001</v>
      </c>
      <c r="L161" s="358">
        <v>0.32500000000000001</v>
      </c>
      <c r="M161" s="390"/>
      <c r="N161" s="437" t="s">
        <v>449</v>
      </c>
      <c r="O161" s="435"/>
      <c r="P161" s="391" t="s">
        <v>431</v>
      </c>
      <c r="Q161" s="392"/>
      <c r="R161" s="505">
        <v>3537.3914000000004</v>
      </c>
      <c r="S161" s="505">
        <v>3696.8910999999998</v>
      </c>
      <c r="T161" s="505">
        <v>4263.7079999999996</v>
      </c>
      <c r="U161" s="506">
        <v>11497.9905</v>
      </c>
      <c r="W161" s="386"/>
      <c r="X161" s="386"/>
    </row>
    <row r="162" spans="1:24">
      <c r="A162" s="387" t="s">
        <v>188</v>
      </c>
      <c r="B162" s="389" t="s">
        <v>455</v>
      </c>
      <c r="C162" s="435"/>
      <c r="D162" s="389" t="s">
        <v>448</v>
      </c>
      <c r="E162" s="390"/>
      <c r="F162" s="507">
        <v>9001.8719999999994</v>
      </c>
      <c r="G162" s="507">
        <v>9407.7636000000002</v>
      </c>
      <c r="H162" s="507">
        <v>11083.371999999999</v>
      </c>
      <c r="I162" s="390"/>
      <c r="J162" s="358">
        <v>0.5</v>
      </c>
      <c r="K162" s="358">
        <v>0.5</v>
      </c>
      <c r="L162" s="358">
        <v>0.5</v>
      </c>
      <c r="M162" s="390"/>
      <c r="N162" s="437" t="s">
        <v>449</v>
      </c>
      <c r="O162" s="435"/>
      <c r="P162" s="391" t="s">
        <v>432</v>
      </c>
      <c r="Q162" s="392"/>
      <c r="R162" s="505">
        <v>4500.9359999999997</v>
      </c>
      <c r="S162" s="505">
        <v>4703.8818000000001</v>
      </c>
      <c r="T162" s="505">
        <v>5541.6859999999997</v>
      </c>
      <c r="U162" s="506">
        <v>14746.5038</v>
      </c>
      <c r="W162" s="386"/>
      <c r="X162" s="386"/>
    </row>
    <row r="163" spans="1:24">
      <c r="A163" s="387" t="s">
        <v>188</v>
      </c>
      <c r="B163" s="389" t="s">
        <v>456</v>
      </c>
      <c r="C163" s="435"/>
      <c r="D163" s="389" t="s">
        <v>448</v>
      </c>
      <c r="E163" s="390"/>
      <c r="F163" s="507">
        <v>14922.11788118812</v>
      </c>
      <c r="G163" s="507">
        <v>15594.950495049505</v>
      </c>
      <c r="H163" s="507">
        <v>17611.228336633663</v>
      </c>
      <c r="I163" s="390"/>
      <c r="J163" s="358">
        <v>5.05</v>
      </c>
      <c r="K163" s="358">
        <v>5.05</v>
      </c>
      <c r="L163" s="358">
        <v>5.05</v>
      </c>
      <c r="M163" s="390"/>
      <c r="N163" s="437" t="s">
        <v>449</v>
      </c>
      <c r="O163" s="435"/>
      <c r="P163" s="391" t="s">
        <v>420</v>
      </c>
      <c r="Q163" s="392"/>
      <c r="R163" s="505">
        <v>75356.695300000007</v>
      </c>
      <c r="S163" s="505">
        <v>78754.5</v>
      </c>
      <c r="T163" s="505">
        <v>88936.703099999999</v>
      </c>
      <c r="U163" s="506">
        <v>243047.89840000001</v>
      </c>
      <c r="W163" s="386"/>
      <c r="X163" s="386"/>
    </row>
    <row r="164" spans="1:24">
      <c r="A164" s="387" t="s">
        <v>188</v>
      </c>
      <c r="B164" s="389" t="s">
        <v>456</v>
      </c>
      <c r="C164" s="435"/>
      <c r="D164" s="389" t="s">
        <v>448</v>
      </c>
      <c r="E164" s="390"/>
      <c r="F164" s="507">
        <v>18747.068138195777</v>
      </c>
      <c r="G164" s="507">
        <v>19542.575575815739</v>
      </c>
      <c r="H164" s="507">
        <v>21460.983992467041</v>
      </c>
      <c r="I164" s="390"/>
      <c r="J164" s="358">
        <v>52.1</v>
      </c>
      <c r="K164" s="358">
        <v>52.1</v>
      </c>
      <c r="L164" s="358">
        <v>53.1</v>
      </c>
      <c r="M164" s="390"/>
      <c r="N164" s="437" t="s">
        <v>449</v>
      </c>
      <c r="O164" s="435"/>
      <c r="P164" s="391" t="s">
        <v>416</v>
      </c>
      <c r="Q164" s="392"/>
      <c r="R164" s="505">
        <v>976722.25</v>
      </c>
      <c r="S164" s="505">
        <v>1018168.1875</v>
      </c>
      <c r="T164" s="505">
        <v>1139578.25</v>
      </c>
      <c r="U164" s="506">
        <v>3134468.6875</v>
      </c>
      <c r="W164" s="386"/>
      <c r="X164" s="386"/>
    </row>
    <row r="165" spans="1:24">
      <c r="A165" s="387" t="s">
        <v>188</v>
      </c>
      <c r="B165" s="389" t="s">
        <v>456</v>
      </c>
      <c r="C165" s="435"/>
      <c r="D165" s="389" t="s">
        <v>448</v>
      </c>
      <c r="E165" s="390"/>
      <c r="F165" s="507">
        <v>14862.287441441444</v>
      </c>
      <c r="G165" s="507">
        <v>14663.439546840958</v>
      </c>
      <c r="H165" s="507">
        <v>16788.517738738738</v>
      </c>
      <c r="I165" s="390"/>
      <c r="J165" s="358">
        <v>11.1</v>
      </c>
      <c r="K165" s="358">
        <v>11.475</v>
      </c>
      <c r="L165" s="358">
        <v>11.1</v>
      </c>
      <c r="M165" s="390"/>
      <c r="N165" s="437" t="s">
        <v>449</v>
      </c>
      <c r="O165" s="435"/>
      <c r="P165" s="391" t="s">
        <v>421</v>
      </c>
      <c r="Q165" s="392"/>
      <c r="R165" s="505">
        <v>164971.39060000001</v>
      </c>
      <c r="S165" s="505">
        <v>168262.9688</v>
      </c>
      <c r="T165" s="505">
        <v>186352.54689999999</v>
      </c>
      <c r="U165" s="506">
        <v>519586.90630000003</v>
      </c>
      <c r="W165" s="386"/>
      <c r="X165" s="386"/>
    </row>
    <row r="166" spans="1:24">
      <c r="A166" s="387" t="s">
        <v>188</v>
      </c>
      <c r="B166" s="389" t="s">
        <v>456</v>
      </c>
      <c r="C166" s="435"/>
      <c r="D166" s="389" t="s">
        <v>448</v>
      </c>
      <c r="E166" s="390"/>
      <c r="F166" s="507">
        <v>19523.455444976076</v>
      </c>
      <c r="G166" s="507">
        <v>20405.43810047847</v>
      </c>
      <c r="H166" s="507">
        <v>22621.71052631579</v>
      </c>
      <c r="I166" s="390"/>
      <c r="J166" s="358">
        <v>20.9</v>
      </c>
      <c r="K166" s="358">
        <v>20.9</v>
      </c>
      <c r="L166" s="358">
        <v>20.9</v>
      </c>
      <c r="M166" s="390"/>
      <c r="N166" s="437" t="s">
        <v>449</v>
      </c>
      <c r="O166" s="435"/>
      <c r="P166" s="391" t="s">
        <v>422</v>
      </c>
      <c r="Q166" s="392"/>
      <c r="R166" s="505">
        <v>408040.21879999997</v>
      </c>
      <c r="S166" s="505">
        <v>426473.65629999997</v>
      </c>
      <c r="T166" s="505">
        <v>472793.75</v>
      </c>
      <c r="U166" s="506">
        <v>1307307.6250999998</v>
      </c>
      <c r="W166" s="386"/>
      <c r="X166" s="386"/>
    </row>
    <row r="167" spans="1:24">
      <c r="A167" s="387" t="s">
        <v>188</v>
      </c>
      <c r="B167" s="389" t="s">
        <v>456</v>
      </c>
      <c r="C167" s="435"/>
      <c r="D167" s="389" t="s">
        <v>448</v>
      </c>
      <c r="E167" s="390"/>
      <c r="F167" s="507">
        <v>15853.300749999999</v>
      </c>
      <c r="G167" s="507">
        <v>16574.90725</v>
      </c>
      <c r="H167" s="507">
        <v>18671.974249999999</v>
      </c>
      <c r="I167" s="390"/>
      <c r="J167" s="358">
        <v>1.2</v>
      </c>
      <c r="K167" s="358">
        <v>1.2</v>
      </c>
      <c r="L167" s="358">
        <v>1.2</v>
      </c>
      <c r="M167" s="390"/>
      <c r="N167" s="437" t="s">
        <v>449</v>
      </c>
      <c r="O167" s="435"/>
      <c r="P167" s="391" t="s">
        <v>428</v>
      </c>
      <c r="Q167" s="392"/>
      <c r="R167" s="505">
        <v>19023.960899999998</v>
      </c>
      <c r="S167" s="505">
        <v>19889.8887</v>
      </c>
      <c r="T167" s="505">
        <v>22406.3691</v>
      </c>
      <c r="U167" s="506">
        <v>61320.218699999998</v>
      </c>
      <c r="W167" s="386"/>
      <c r="X167" s="386"/>
    </row>
    <row r="168" spans="1:24">
      <c r="A168" s="387" t="s">
        <v>188</v>
      </c>
      <c r="B168" s="389" t="s">
        <v>456</v>
      </c>
      <c r="C168" s="435"/>
      <c r="D168" s="389" t="s">
        <v>448</v>
      </c>
      <c r="E168" s="390"/>
      <c r="F168" s="507">
        <v>20200.839555555554</v>
      </c>
      <c r="G168" s="507">
        <v>21111.689015873017</v>
      </c>
      <c r="H168" s="507">
        <v>23463.998031746032</v>
      </c>
      <c r="I168" s="390"/>
      <c r="J168" s="358">
        <v>1.575</v>
      </c>
      <c r="K168" s="358">
        <v>1.575</v>
      </c>
      <c r="L168" s="358">
        <v>1.575</v>
      </c>
      <c r="M168" s="390"/>
      <c r="N168" s="437" t="s">
        <v>449</v>
      </c>
      <c r="O168" s="435"/>
      <c r="P168" s="391" t="s">
        <v>423</v>
      </c>
      <c r="Q168" s="392"/>
      <c r="R168" s="505">
        <v>31816.322299999996</v>
      </c>
      <c r="S168" s="505">
        <v>33250.910199999998</v>
      </c>
      <c r="T168" s="505">
        <v>36955.796900000001</v>
      </c>
      <c r="U168" s="506">
        <v>102023.0294</v>
      </c>
      <c r="W168" s="386"/>
      <c r="X168" s="386"/>
    </row>
    <row r="169" spans="1:24">
      <c r="A169" s="387" t="s">
        <v>188</v>
      </c>
      <c r="B169" s="389" t="s">
        <v>456</v>
      </c>
      <c r="C169" s="435"/>
      <c r="D169" s="389" t="s">
        <v>448</v>
      </c>
      <c r="E169" s="390"/>
      <c r="F169" s="507">
        <v>16564.198175438596</v>
      </c>
      <c r="G169" s="507">
        <v>17311.070456140351</v>
      </c>
      <c r="H169" s="507">
        <v>19527.317719298244</v>
      </c>
      <c r="I169" s="390"/>
      <c r="J169" s="358">
        <v>2.85</v>
      </c>
      <c r="K169" s="358">
        <v>2.85</v>
      </c>
      <c r="L169" s="358">
        <v>2.85</v>
      </c>
      <c r="M169" s="390"/>
      <c r="N169" s="437" t="s">
        <v>449</v>
      </c>
      <c r="O169" s="435"/>
      <c r="P169" s="391" t="s">
        <v>431</v>
      </c>
      <c r="Q169" s="392"/>
      <c r="R169" s="505">
        <v>47207.964800000002</v>
      </c>
      <c r="S169" s="505">
        <v>49336.550800000005</v>
      </c>
      <c r="T169" s="505">
        <v>55652.855499999998</v>
      </c>
      <c r="U169" s="506">
        <v>152197.37110000002</v>
      </c>
      <c r="W169" s="386"/>
      <c r="X169" s="386"/>
    </row>
    <row r="170" spans="1:24">
      <c r="A170" s="387" t="s">
        <v>188</v>
      </c>
      <c r="B170" s="389" t="s">
        <v>456</v>
      </c>
      <c r="C170" s="435"/>
      <c r="D170" s="389" t="s">
        <v>448</v>
      </c>
      <c r="E170" s="390"/>
      <c r="F170" s="507">
        <v>27954.736999999997</v>
      </c>
      <c r="G170" s="507">
        <v>29215.205733333332</v>
      </c>
      <c r="H170" s="507">
        <v>31961.684866666666</v>
      </c>
      <c r="I170" s="390"/>
      <c r="J170" s="358">
        <v>1.5</v>
      </c>
      <c r="K170" s="358">
        <v>1.5</v>
      </c>
      <c r="L170" s="358">
        <v>1.5</v>
      </c>
      <c r="M170" s="390"/>
      <c r="N170" s="437" t="s">
        <v>449</v>
      </c>
      <c r="O170" s="435"/>
      <c r="P170" s="391" t="s">
        <v>432</v>
      </c>
      <c r="Q170" s="392"/>
      <c r="R170" s="505">
        <v>41932.105499999998</v>
      </c>
      <c r="S170" s="505">
        <v>43822.808599999997</v>
      </c>
      <c r="T170" s="505">
        <v>47942.527300000002</v>
      </c>
      <c r="U170" s="506">
        <v>133697.44140000001</v>
      </c>
      <c r="W170" s="386"/>
      <c r="X170" s="386"/>
    </row>
    <row r="171" spans="1:24">
      <c r="A171" s="387" t="s">
        <v>188</v>
      </c>
      <c r="B171" s="389" t="s">
        <v>456</v>
      </c>
      <c r="C171" s="435"/>
      <c r="D171" s="389" t="s">
        <v>448</v>
      </c>
      <c r="E171" s="390"/>
      <c r="F171" s="507">
        <v>22876.940516129031</v>
      </c>
      <c r="G171" s="507">
        <v>24118.669419354836</v>
      </c>
      <c r="H171" s="507">
        <v>26575.539354838711</v>
      </c>
      <c r="I171" s="390"/>
      <c r="J171" s="358">
        <v>0.77500000000000002</v>
      </c>
      <c r="K171" s="358">
        <v>0.77500000000000002</v>
      </c>
      <c r="L171" s="358">
        <v>0.77500000000000002</v>
      </c>
      <c r="M171" s="390"/>
      <c r="N171" s="437" t="s">
        <v>449</v>
      </c>
      <c r="O171" s="435"/>
      <c r="P171" s="391" t="s">
        <v>424</v>
      </c>
      <c r="Q171" s="392"/>
      <c r="R171" s="505">
        <v>17729.6289</v>
      </c>
      <c r="S171" s="505">
        <v>18691.968799999999</v>
      </c>
      <c r="T171" s="505">
        <v>20596.043000000001</v>
      </c>
      <c r="U171" s="506">
        <v>57017.640700000004</v>
      </c>
      <c r="W171" s="386"/>
      <c r="X171" s="386"/>
    </row>
    <row r="172" spans="1:24">
      <c r="A172" s="387" t="s">
        <v>188</v>
      </c>
      <c r="B172" s="389" t="s">
        <v>457</v>
      </c>
      <c r="C172" s="435"/>
      <c r="D172" s="389" t="s">
        <v>448</v>
      </c>
      <c r="E172" s="390"/>
      <c r="F172" s="507">
        <v>23413.886699999999</v>
      </c>
      <c r="G172" s="507">
        <v>24469.611349999999</v>
      </c>
      <c r="H172" s="507">
        <v>27275.800800000001</v>
      </c>
      <c r="I172" s="390"/>
      <c r="J172" s="358">
        <v>2</v>
      </c>
      <c r="K172" s="358">
        <v>2</v>
      </c>
      <c r="L172" s="358">
        <v>2</v>
      </c>
      <c r="M172" s="390"/>
      <c r="N172" s="437" t="s">
        <v>449</v>
      </c>
      <c r="O172" s="435"/>
      <c r="P172" s="391" t="s">
        <v>420</v>
      </c>
      <c r="Q172" s="392"/>
      <c r="R172" s="505">
        <v>46827.773399999998</v>
      </c>
      <c r="S172" s="505">
        <v>48939.222699999998</v>
      </c>
      <c r="T172" s="505">
        <v>54551.601600000002</v>
      </c>
      <c r="U172" s="506">
        <v>150318.59769999998</v>
      </c>
      <c r="W172" s="386"/>
      <c r="X172" s="386"/>
    </row>
    <row r="173" spans="1:24">
      <c r="A173" s="387" t="s">
        <v>188</v>
      </c>
      <c r="B173" s="389" t="s">
        <v>457</v>
      </c>
      <c r="C173" s="435"/>
      <c r="D173" s="389" t="s">
        <v>448</v>
      </c>
      <c r="E173" s="390"/>
      <c r="F173" s="507">
        <v>22644.873986095019</v>
      </c>
      <c r="G173" s="507">
        <v>23898.573290845889</v>
      </c>
      <c r="H173" s="507">
        <v>26106.843148357872</v>
      </c>
      <c r="I173" s="390"/>
      <c r="J173" s="358">
        <v>43.15</v>
      </c>
      <c r="K173" s="358">
        <v>43.15</v>
      </c>
      <c r="L173" s="358">
        <v>44.15</v>
      </c>
      <c r="M173" s="390"/>
      <c r="N173" s="437" t="s">
        <v>449</v>
      </c>
      <c r="O173" s="435"/>
      <c r="P173" s="391" t="s">
        <v>416</v>
      </c>
      <c r="Q173" s="392"/>
      <c r="R173" s="505">
        <v>977126.3125</v>
      </c>
      <c r="S173" s="505">
        <v>1031223.4375</v>
      </c>
      <c r="T173" s="505">
        <v>1152617.125</v>
      </c>
      <c r="U173" s="506">
        <v>3160966.875</v>
      </c>
      <c r="W173" s="386"/>
      <c r="X173" s="386"/>
    </row>
    <row r="174" spans="1:24">
      <c r="A174" s="387" t="s">
        <v>188</v>
      </c>
      <c r="B174" s="389" t="s">
        <v>457</v>
      </c>
      <c r="C174" s="435"/>
      <c r="D174" s="389" t="s">
        <v>448</v>
      </c>
      <c r="E174" s="390"/>
      <c r="F174" s="507">
        <v>12418.7448</v>
      </c>
      <c r="G174" s="507">
        <v>12978.700533333335</v>
      </c>
      <c r="H174" s="507">
        <v>14997.511733333333</v>
      </c>
      <c r="I174" s="390"/>
      <c r="J174" s="358">
        <v>1.5</v>
      </c>
      <c r="K174" s="358">
        <v>1.5</v>
      </c>
      <c r="L174" s="358">
        <v>1.5</v>
      </c>
      <c r="M174" s="390"/>
      <c r="N174" s="437" t="s">
        <v>449</v>
      </c>
      <c r="O174" s="435"/>
      <c r="P174" s="391" t="s">
        <v>421</v>
      </c>
      <c r="Q174" s="392"/>
      <c r="R174" s="505">
        <v>18628.117200000001</v>
      </c>
      <c r="S174" s="505">
        <v>19468.050800000001</v>
      </c>
      <c r="T174" s="505">
        <v>22496.267599999999</v>
      </c>
      <c r="U174" s="506">
        <v>60592.435600000004</v>
      </c>
      <c r="W174" s="386"/>
      <c r="X174" s="386"/>
    </row>
    <row r="175" spans="1:24">
      <c r="A175" s="387" t="s">
        <v>188</v>
      </c>
      <c r="B175" s="389" t="s">
        <v>457</v>
      </c>
      <c r="C175" s="435"/>
      <c r="D175" s="389" t="s">
        <v>448</v>
      </c>
      <c r="E175" s="390"/>
      <c r="F175" s="507">
        <v>25764.084645669293</v>
      </c>
      <c r="G175" s="507">
        <v>26925.777559055121</v>
      </c>
      <c r="H175" s="507">
        <v>29745.944881889765</v>
      </c>
      <c r="I175" s="390"/>
      <c r="J175" s="358">
        <v>12.7</v>
      </c>
      <c r="K175" s="358">
        <v>12.7</v>
      </c>
      <c r="L175" s="358">
        <v>12.7</v>
      </c>
      <c r="M175" s="390"/>
      <c r="N175" s="437" t="s">
        <v>449</v>
      </c>
      <c r="O175" s="435"/>
      <c r="P175" s="391" t="s">
        <v>422</v>
      </c>
      <c r="Q175" s="392"/>
      <c r="R175" s="505">
        <v>327203.875</v>
      </c>
      <c r="S175" s="505">
        <v>341957.375</v>
      </c>
      <c r="T175" s="505">
        <v>377773.5</v>
      </c>
      <c r="U175" s="506">
        <v>1046934.75</v>
      </c>
      <c r="W175" s="386"/>
      <c r="X175" s="386"/>
    </row>
    <row r="176" spans="1:24">
      <c r="A176" s="387" t="s">
        <v>188</v>
      </c>
      <c r="B176" s="389" t="s">
        <v>457</v>
      </c>
      <c r="C176" s="435"/>
      <c r="D176" s="389" t="s">
        <v>448</v>
      </c>
      <c r="E176" s="390"/>
      <c r="F176" s="507">
        <v>23500.426342857139</v>
      </c>
      <c r="G176" s="507">
        <v>24644.401771428569</v>
      </c>
      <c r="H176" s="507">
        <v>27456.676342857139</v>
      </c>
      <c r="I176" s="390"/>
      <c r="J176" s="358">
        <v>1.75</v>
      </c>
      <c r="K176" s="358">
        <v>1.75</v>
      </c>
      <c r="L176" s="358">
        <v>1.75</v>
      </c>
      <c r="M176" s="390"/>
      <c r="N176" s="437" t="s">
        <v>449</v>
      </c>
      <c r="O176" s="435"/>
      <c r="P176" s="391" t="s">
        <v>424</v>
      </c>
      <c r="Q176" s="392"/>
      <c r="R176" s="505">
        <v>41125.746099999997</v>
      </c>
      <c r="S176" s="505">
        <v>43127.703099999999</v>
      </c>
      <c r="T176" s="505">
        <v>48049.183599999997</v>
      </c>
      <c r="U176" s="506">
        <v>132302.63279999999</v>
      </c>
      <c r="W176" s="386"/>
      <c r="X176" s="386"/>
    </row>
    <row r="177" spans="1:24">
      <c r="A177" s="387" t="s">
        <v>188</v>
      </c>
      <c r="B177" s="389" t="s">
        <v>458</v>
      </c>
      <c r="C177" s="435"/>
      <c r="D177" s="389" t="s">
        <v>448</v>
      </c>
      <c r="E177" s="390"/>
      <c r="F177" s="507">
        <v>21354.77605</v>
      </c>
      <c r="G177" s="507">
        <v>22317.65625</v>
      </c>
      <c r="H177" s="507">
        <v>24960.02605</v>
      </c>
      <c r="I177" s="390"/>
      <c r="J177" s="358">
        <v>6</v>
      </c>
      <c r="K177" s="358">
        <v>6</v>
      </c>
      <c r="L177" s="358">
        <v>6</v>
      </c>
      <c r="M177" s="390"/>
      <c r="N177" s="437" t="s">
        <v>449</v>
      </c>
      <c r="O177" s="435"/>
      <c r="P177" s="391" t="s">
        <v>420</v>
      </c>
      <c r="Q177" s="392"/>
      <c r="R177" s="505">
        <v>128128.6563</v>
      </c>
      <c r="S177" s="505">
        <v>133905.9375</v>
      </c>
      <c r="T177" s="505">
        <v>149760.1563</v>
      </c>
      <c r="U177" s="506">
        <v>411794.7501</v>
      </c>
      <c r="W177" s="386"/>
      <c r="X177" s="386"/>
    </row>
    <row r="178" spans="1:24">
      <c r="A178" s="387" t="s">
        <v>188</v>
      </c>
      <c r="B178" s="389" t="s">
        <v>458</v>
      </c>
      <c r="C178" s="435"/>
      <c r="D178" s="389" t="s">
        <v>448</v>
      </c>
      <c r="E178" s="390"/>
      <c r="F178" s="507">
        <v>38448.594164456234</v>
      </c>
      <c r="G178" s="507">
        <v>49895.132833787466</v>
      </c>
      <c r="H178" s="507">
        <v>32805.354223433242</v>
      </c>
      <c r="I178" s="390"/>
      <c r="J178" s="358">
        <v>37.700000000000003</v>
      </c>
      <c r="K178" s="358">
        <v>36.700000000000003</v>
      </c>
      <c r="L178" s="358">
        <v>36.700000000000003</v>
      </c>
      <c r="M178" s="390"/>
      <c r="N178" s="437" t="s">
        <v>449</v>
      </c>
      <c r="O178" s="435"/>
      <c r="P178" s="391" t="s">
        <v>416</v>
      </c>
      <c r="Q178" s="392"/>
      <c r="R178" s="505">
        <v>1449512</v>
      </c>
      <c r="S178" s="505">
        <v>1831151.3750000002</v>
      </c>
      <c r="T178" s="505">
        <v>1203956.5</v>
      </c>
      <c r="U178" s="506">
        <v>4484619.875</v>
      </c>
      <c r="W178" s="386"/>
      <c r="X178" s="386"/>
    </row>
    <row r="179" spans="1:24">
      <c r="A179" s="387" t="s">
        <v>188</v>
      </c>
      <c r="B179" s="389" t="s">
        <v>458</v>
      </c>
      <c r="C179" s="435"/>
      <c r="D179" s="389" t="s">
        <v>448</v>
      </c>
      <c r="E179" s="390"/>
      <c r="F179" s="507">
        <v>23984.338111111108</v>
      </c>
      <c r="G179" s="507">
        <v>25065.783416666669</v>
      </c>
      <c r="H179" s="507">
        <v>27966.132819444443</v>
      </c>
      <c r="I179" s="390"/>
      <c r="J179" s="358">
        <v>7.2</v>
      </c>
      <c r="K179" s="358">
        <v>7.2</v>
      </c>
      <c r="L179" s="358">
        <v>7.2</v>
      </c>
      <c r="M179" s="390"/>
      <c r="N179" s="437" t="s">
        <v>449</v>
      </c>
      <c r="O179" s="435"/>
      <c r="P179" s="391" t="s">
        <v>421</v>
      </c>
      <c r="Q179" s="392"/>
      <c r="R179" s="505">
        <v>172687.23439999999</v>
      </c>
      <c r="S179" s="505">
        <v>180473.64060000001</v>
      </c>
      <c r="T179" s="505">
        <v>201356.1563</v>
      </c>
      <c r="U179" s="506">
        <v>554517.03130000003</v>
      </c>
      <c r="W179" s="386"/>
      <c r="X179" s="386"/>
    </row>
    <row r="180" spans="1:24">
      <c r="A180" s="387" t="s">
        <v>188</v>
      </c>
      <c r="B180" s="389" t="s">
        <v>458</v>
      </c>
      <c r="C180" s="435"/>
      <c r="D180" s="389" t="s">
        <v>448</v>
      </c>
      <c r="E180" s="390"/>
      <c r="F180" s="507">
        <v>17914.986111111109</v>
      </c>
      <c r="G180" s="507">
        <v>18722.765622222225</v>
      </c>
      <c r="H180" s="507">
        <v>21361.789933333333</v>
      </c>
      <c r="I180" s="390"/>
      <c r="J180" s="358">
        <v>9</v>
      </c>
      <c r="K180" s="358">
        <v>9</v>
      </c>
      <c r="L180" s="358">
        <v>9</v>
      </c>
      <c r="M180" s="390"/>
      <c r="N180" s="437" t="s">
        <v>449</v>
      </c>
      <c r="O180" s="435"/>
      <c r="P180" s="391" t="s">
        <v>422</v>
      </c>
      <c r="Q180" s="392"/>
      <c r="R180" s="505">
        <v>161234.875</v>
      </c>
      <c r="S180" s="505">
        <v>168504.89060000001</v>
      </c>
      <c r="T180" s="505">
        <v>192256.10940000002</v>
      </c>
      <c r="U180" s="506">
        <v>521995.87500000006</v>
      </c>
      <c r="W180" s="386"/>
      <c r="X180" s="386"/>
    </row>
    <row r="181" spans="1:24">
      <c r="A181" s="387" t="s">
        <v>188</v>
      </c>
      <c r="B181" s="389" t="s">
        <v>458</v>
      </c>
      <c r="C181" s="435"/>
      <c r="D181" s="389" t="s">
        <v>448</v>
      </c>
      <c r="E181" s="390"/>
      <c r="F181" s="507">
        <v>32752.132799999999</v>
      </c>
      <c r="G181" s="507">
        <v>37260.1875</v>
      </c>
      <c r="H181" s="507">
        <v>37756.550799999997</v>
      </c>
      <c r="I181" s="390"/>
      <c r="J181" s="358">
        <v>1</v>
      </c>
      <c r="K181" s="358">
        <v>1</v>
      </c>
      <c r="L181" s="358">
        <v>1</v>
      </c>
      <c r="M181" s="390"/>
      <c r="N181" s="437" t="s">
        <v>449</v>
      </c>
      <c r="O181" s="435"/>
      <c r="P181" s="391" t="s">
        <v>428</v>
      </c>
      <c r="Q181" s="392"/>
      <c r="R181" s="505">
        <v>32752.132799999999</v>
      </c>
      <c r="S181" s="505">
        <v>37260.1875</v>
      </c>
      <c r="T181" s="505">
        <v>37756.550799999997</v>
      </c>
      <c r="U181" s="506">
        <v>107768.87109999999</v>
      </c>
      <c r="W181" s="386"/>
      <c r="X181" s="386"/>
    </row>
    <row r="182" spans="1:24">
      <c r="A182" s="387" t="s">
        <v>188</v>
      </c>
      <c r="B182" s="389" t="s">
        <v>458</v>
      </c>
      <c r="C182" s="435"/>
      <c r="D182" s="389" t="s">
        <v>448</v>
      </c>
      <c r="E182" s="390"/>
      <c r="F182" s="507">
        <v>34605.487520000002</v>
      </c>
      <c r="G182" s="507">
        <v>36165.837439999996</v>
      </c>
      <c r="H182" s="507">
        <v>39581.043680000002</v>
      </c>
      <c r="I182" s="390"/>
      <c r="J182" s="358">
        <v>0.625</v>
      </c>
      <c r="K182" s="358">
        <v>0.625</v>
      </c>
      <c r="L182" s="358">
        <v>0.625</v>
      </c>
      <c r="M182" s="390"/>
      <c r="N182" s="437" t="s">
        <v>449</v>
      </c>
      <c r="O182" s="435"/>
      <c r="P182" s="391" t="s">
        <v>423</v>
      </c>
      <c r="Q182" s="392"/>
      <c r="R182" s="505">
        <v>21628.429700000001</v>
      </c>
      <c r="S182" s="505">
        <v>22603.648399999998</v>
      </c>
      <c r="T182" s="505">
        <v>24738.152300000002</v>
      </c>
      <c r="U182" s="506">
        <v>68970.2304</v>
      </c>
      <c r="W182" s="386"/>
      <c r="X182" s="386"/>
    </row>
    <row r="183" spans="1:24">
      <c r="A183" s="387" t="s">
        <v>188</v>
      </c>
      <c r="B183" s="389" t="s">
        <v>458</v>
      </c>
      <c r="C183" s="435"/>
      <c r="D183" s="389" t="s">
        <v>448</v>
      </c>
      <c r="E183" s="390"/>
      <c r="F183" s="507">
        <v>14171.0566</v>
      </c>
      <c r="G183" s="507">
        <v>14810.0244</v>
      </c>
      <c r="H183" s="507">
        <v>16052.6816</v>
      </c>
      <c r="I183" s="390"/>
      <c r="J183" s="358">
        <v>1</v>
      </c>
      <c r="K183" s="358">
        <v>1</v>
      </c>
      <c r="L183" s="358">
        <v>1</v>
      </c>
      <c r="M183" s="390"/>
      <c r="N183" s="437" t="s">
        <v>449</v>
      </c>
      <c r="O183" s="435"/>
      <c r="P183" s="391" t="s">
        <v>431</v>
      </c>
      <c r="Q183" s="392"/>
      <c r="R183" s="505">
        <v>14171.0566</v>
      </c>
      <c r="S183" s="505">
        <v>14810.0244</v>
      </c>
      <c r="T183" s="505">
        <v>16052.6816</v>
      </c>
      <c r="U183" s="506">
        <v>45033.762600000002</v>
      </c>
      <c r="W183" s="386"/>
      <c r="X183" s="386"/>
    </row>
    <row r="184" spans="1:24">
      <c r="A184" s="387" t="s">
        <v>188</v>
      </c>
      <c r="B184" s="389" t="s">
        <v>458</v>
      </c>
      <c r="C184" s="435"/>
      <c r="D184" s="389" t="s">
        <v>448</v>
      </c>
      <c r="E184" s="390"/>
      <c r="F184" s="507">
        <v>12178.112742857144</v>
      </c>
      <c r="G184" s="507">
        <v>12727.219885714285</v>
      </c>
      <c r="H184" s="507">
        <v>15142.427428571429</v>
      </c>
      <c r="I184" s="390"/>
      <c r="J184" s="358">
        <v>1.75</v>
      </c>
      <c r="K184" s="358">
        <v>1.75</v>
      </c>
      <c r="L184" s="358">
        <v>1.75</v>
      </c>
      <c r="M184" s="390"/>
      <c r="N184" s="437" t="s">
        <v>449</v>
      </c>
      <c r="O184" s="435"/>
      <c r="P184" s="391" t="s">
        <v>424</v>
      </c>
      <c r="Q184" s="392"/>
      <c r="R184" s="505">
        <v>21311.6973</v>
      </c>
      <c r="S184" s="505">
        <v>22272.6348</v>
      </c>
      <c r="T184" s="505">
        <v>26499.248</v>
      </c>
      <c r="U184" s="506">
        <v>70083.580099999992</v>
      </c>
      <c r="W184" s="386"/>
      <c r="X184" s="386"/>
    </row>
    <row r="185" spans="1:24">
      <c r="A185" s="387" t="s">
        <v>188</v>
      </c>
      <c r="B185" s="389" t="s">
        <v>459</v>
      </c>
      <c r="C185" s="435"/>
      <c r="D185" s="389" t="s">
        <v>448</v>
      </c>
      <c r="E185" s="390"/>
      <c r="F185" s="507">
        <v>24549.72277227723</v>
      </c>
      <c r="G185" s="507">
        <v>25677.702970297029</v>
      </c>
      <c r="H185" s="507">
        <v>28976.650994059404</v>
      </c>
      <c r="I185" s="390"/>
      <c r="J185" s="358">
        <v>12.625</v>
      </c>
      <c r="K185" s="358">
        <v>12.625</v>
      </c>
      <c r="L185" s="358">
        <v>12.625</v>
      </c>
      <c r="M185" s="390"/>
      <c r="N185" s="437" t="s">
        <v>449</v>
      </c>
      <c r="O185" s="435"/>
      <c r="P185" s="391" t="s">
        <v>420</v>
      </c>
      <c r="Q185" s="392"/>
      <c r="R185" s="505">
        <v>309940.25</v>
      </c>
      <c r="S185" s="505">
        <v>324181</v>
      </c>
      <c r="T185" s="505">
        <v>365830.21879999997</v>
      </c>
      <c r="U185" s="506">
        <v>999951.46879999992</v>
      </c>
      <c r="W185" s="386"/>
      <c r="X185" s="386"/>
    </row>
    <row r="186" spans="1:24">
      <c r="A186" s="387" t="s">
        <v>188</v>
      </c>
      <c r="B186" s="389" t="s">
        <v>459</v>
      </c>
      <c r="C186" s="435"/>
      <c r="D186" s="389" t="s">
        <v>448</v>
      </c>
      <c r="E186" s="390"/>
      <c r="F186" s="507">
        <v>33705.098591549293</v>
      </c>
      <c r="G186" s="507">
        <v>35697.473933649286</v>
      </c>
      <c r="H186" s="507">
        <v>40239.549295774646</v>
      </c>
      <c r="I186" s="390"/>
      <c r="J186" s="358">
        <v>106.5</v>
      </c>
      <c r="K186" s="358">
        <v>105.5</v>
      </c>
      <c r="L186" s="358">
        <v>106.5</v>
      </c>
      <c r="M186" s="390"/>
      <c r="N186" s="437" t="s">
        <v>449</v>
      </c>
      <c r="O186" s="435"/>
      <c r="P186" s="391" t="s">
        <v>416</v>
      </c>
      <c r="Q186" s="392"/>
      <c r="R186" s="505">
        <v>3589592.9999999995</v>
      </c>
      <c r="S186" s="505">
        <v>3766083.4999999995</v>
      </c>
      <c r="T186" s="505">
        <v>4285512</v>
      </c>
      <c r="U186" s="506">
        <v>11641188.5</v>
      </c>
      <c r="W186" s="386"/>
      <c r="X186" s="386"/>
    </row>
    <row r="187" spans="1:24">
      <c r="A187" s="387" t="s">
        <v>188</v>
      </c>
      <c r="B187" s="389" t="s">
        <v>459</v>
      </c>
      <c r="C187" s="435"/>
      <c r="D187" s="389" t="s">
        <v>448</v>
      </c>
      <c r="E187" s="390"/>
      <c r="F187" s="507">
        <v>26568.395835897434</v>
      </c>
      <c r="G187" s="507">
        <v>25697.905492682923</v>
      </c>
      <c r="H187" s="507">
        <v>29521.75</v>
      </c>
      <c r="I187" s="390"/>
      <c r="J187" s="358">
        <v>9.75</v>
      </c>
      <c r="K187" s="358">
        <v>10.25</v>
      </c>
      <c r="L187" s="358">
        <v>9.75</v>
      </c>
      <c r="M187" s="390"/>
      <c r="N187" s="437" t="s">
        <v>449</v>
      </c>
      <c r="O187" s="435"/>
      <c r="P187" s="391" t="s">
        <v>421</v>
      </c>
      <c r="Q187" s="392"/>
      <c r="R187" s="505">
        <v>259041.85939999999</v>
      </c>
      <c r="S187" s="505">
        <v>263403.53129999997</v>
      </c>
      <c r="T187" s="505">
        <v>287837.0625</v>
      </c>
      <c r="U187" s="506">
        <v>810282.45319999999</v>
      </c>
      <c r="W187" s="386"/>
      <c r="X187" s="386"/>
    </row>
    <row r="188" spans="1:24">
      <c r="A188" s="387" t="s">
        <v>188</v>
      </c>
      <c r="B188" s="389" t="s">
        <v>459</v>
      </c>
      <c r="C188" s="435"/>
      <c r="D188" s="389" t="s">
        <v>448</v>
      </c>
      <c r="E188" s="390"/>
      <c r="F188" s="507">
        <v>32337.48786407767</v>
      </c>
      <c r="G188" s="507">
        <v>33924.269417475727</v>
      </c>
      <c r="H188" s="507">
        <v>36415.196261682242</v>
      </c>
      <c r="I188" s="390"/>
      <c r="J188" s="358">
        <v>25.75</v>
      </c>
      <c r="K188" s="358">
        <v>25.75</v>
      </c>
      <c r="L188" s="358">
        <v>26.75</v>
      </c>
      <c r="M188" s="390"/>
      <c r="N188" s="437" t="s">
        <v>449</v>
      </c>
      <c r="O188" s="435"/>
      <c r="P188" s="391" t="s">
        <v>422</v>
      </c>
      <c r="Q188" s="392"/>
      <c r="R188" s="505">
        <v>832690.3125</v>
      </c>
      <c r="S188" s="505">
        <v>873549.9375</v>
      </c>
      <c r="T188" s="505">
        <v>974106.5</v>
      </c>
      <c r="U188" s="506">
        <v>2680346.75</v>
      </c>
      <c r="W188" s="386"/>
      <c r="X188" s="386"/>
    </row>
    <row r="189" spans="1:24">
      <c r="A189" s="387" t="s">
        <v>188</v>
      </c>
      <c r="B189" s="389" t="s">
        <v>459</v>
      </c>
      <c r="C189" s="435"/>
      <c r="D189" s="389" t="s">
        <v>448</v>
      </c>
      <c r="E189" s="390"/>
      <c r="F189" s="507">
        <v>15236.2881</v>
      </c>
      <c r="G189" s="507">
        <v>15923.28615</v>
      </c>
      <c r="H189" s="507">
        <v>18452.210950000001</v>
      </c>
      <c r="I189" s="390"/>
      <c r="J189" s="358">
        <v>2</v>
      </c>
      <c r="K189" s="358">
        <v>2</v>
      </c>
      <c r="L189" s="358">
        <v>2</v>
      </c>
      <c r="M189" s="390"/>
      <c r="N189" s="437" t="s">
        <v>449</v>
      </c>
      <c r="O189" s="435"/>
      <c r="P189" s="391" t="s">
        <v>428</v>
      </c>
      <c r="Q189" s="392"/>
      <c r="R189" s="505">
        <v>30472.5762</v>
      </c>
      <c r="S189" s="505">
        <v>31846.5723</v>
      </c>
      <c r="T189" s="505">
        <v>36904.421900000001</v>
      </c>
      <c r="U189" s="506">
        <v>99223.570399999997</v>
      </c>
      <c r="W189" s="386"/>
      <c r="X189" s="386"/>
    </row>
    <row r="190" spans="1:24">
      <c r="A190" s="387" t="s">
        <v>188</v>
      </c>
      <c r="B190" s="389" t="s">
        <v>459</v>
      </c>
      <c r="C190" s="435"/>
      <c r="D190" s="389" t="s">
        <v>448</v>
      </c>
      <c r="E190" s="390"/>
      <c r="F190" s="507">
        <v>39224.207317073167</v>
      </c>
      <c r="G190" s="507">
        <v>40992.814029268287</v>
      </c>
      <c r="H190" s="507">
        <v>45031.012195121948</v>
      </c>
      <c r="I190" s="390"/>
      <c r="J190" s="358">
        <v>5.125</v>
      </c>
      <c r="K190" s="358">
        <v>5.125</v>
      </c>
      <c r="L190" s="358">
        <v>5.125</v>
      </c>
      <c r="M190" s="390"/>
      <c r="N190" s="437" t="s">
        <v>449</v>
      </c>
      <c r="O190" s="435"/>
      <c r="P190" s="391" t="s">
        <v>423</v>
      </c>
      <c r="Q190" s="392"/>
      <c r="R190" s="505">
        <v>201024.06249999997</v>
      </c>
      <c r="S190" s="505">
        <v>210088.17189999999</v>
      </c>
      <c r="T190" s="505">
        <v>230783.93749999997</v>
      </c>
      <c r="U190" s="506">
        <v>641896.17189999996</v>
      </c>
      <c r="W190" s="386"/>
      <c r="X190" s="386"/>
    </row>
    <row r="191" spans="1:24">
      <c r="A191" s="387" t="s">
        <v>188</v>
      </c>
      <c r="B191" s="389" t="s">
        <v>459</v>
      </c>
      <c r="C191" s="435"/>
      <c r="D191" s="389" t="s">
        <v>448</v>
      </c>
      <c r="E191" s="390"/>
      <c r="F191" s="507">
        <v>19912.734400000001</v>
      </c>
      <c r="G191" s="507">
        <v>20810.591799999998</v>
      </c>
      <c r="H191" s="507">
        <v>23911.820299999999</v>
      </c>
      <c r="I191" s="390"/>
      <c r="J191" s="358">
        <v>1</v>
      </c>
      <c r="K191" s="358">
        <v>1</v>
      </c>
      <c r="L191" s="358">
        <v>1</v>
      </c>
      <c r="M191" s="390"/>
      <c r="N191" s="437" t="s">
        <v>449</v>
      </c>
      <c r="O191" s="435"/>
      <c r="P191" s="391" t="s">
        <v>424</v>
      </c>
      <c r="Q191" s="392"/>
      <c r="R191" s="505">
        <v>19912.734400000001</v>
      </c>
      <c r="S191" s="505">
        <v>20810.591799999998</v>
      </c>
      <c r="T191" s="505">
        <v>23911.820299999999</v>
      </c>
      <c r="U191" s="506">
        <v>64635.146499999995</v>
      </c>
      <c r="W191" s="386"/>
      <c r="X191" s="386"/>
    </row>
    <row r="192" spans="1:24">
      <c r="A192" s="387" t="s">
        <v>188</v>
      </c>
      <c r="B192" s="389" t="s">
        <v>460</v>
      </c>
      <c r="C192" s="435"/>
      <c r="D192" s="389" t="s">
        <v>448</v>
      </c>
      <c r="E192" s="390"/>
      <c r="F192" s="507">
        <v>33984.457049999997</v>
      </c>
      <c r="G192" s="507">
        <v>36984.507799999999</v>
      </c>
      <c r="H192" s="507">
        <v>39615.011700000003</v>
      </c>
      <c r="I192" s="390"/>
      <c r="J192" s="358">
        <v>2</v>
      </c>
      <c r="K192" s="358">
        <v>2</v>
      </c>
      <c r="L192" s="358">
        <v>2</v>
      </c>
      <c r="M192" s="390"/>
      <c r="N192" s="437" t="s">
        <v>449</v>
      </c>
      <c r="O192" s="435"/>
      <c r="P192" s="391" t="s">
        <v>420</v>
      </c>
      <c r="Q192" s="392"/>
      <c r="R192" s="505">
        <v>67968.914099999995</v>
      </c>
      <c r="S192" s="505">
        <v>73969.015599999999</v>
      </c>
      <c r="T192" s="505">
        <v>79230.023400000005</v>
      </c>
      <c r="U192" s="506">
        <v>221167.95309999998</v>
      </c>
      <c r="W192" s="386"/>
      <c r="X192" s="386"/>
    </row>
    <row r="193" spans="1:24">
      <c r="A193" s="387" t="s">
        <v>188</v>
      </c>
      <c r="B193" s="389" t="s">
        <v>460</v>
      </c>
      <c r="C193" s="435"/>
      <c r="D193" s="389" t="s">
        <v>448</v>
      </c>
      <c r="E193" s="390"/>
      <c r="F193" s="507">
        <v>47027.532407407409</v>
      </c>
      <c r="G193" s="507">
        <v>49147.990740740737</v>
      </c>
      <c r="H193" s="507">
        <v>53966.185185185182</v>
      </c>
      <c r="I193" s="390"/>
      <c r="J193" s="358">
        <v>13.5</v>
      </c>
      <c r="K193" s="358">
        <v>13.5</v>
      </c>
      <c r="L193" s="358">
        <v>13.5</v>
      </c>
      <c r="M193" s="390"/>
      <c r="N193" s="437" t="s">
        <v>449</v>
      </c>
      <c r="O193" s="435"/>
      <c r="P193" s="391" t="s">
        <v>416</v>
      </c>
      <c r="Q193" s="392"/>
      <c r="R193" s="505">
        <v>634871.6875</v>
      </c>
      <c r="S193" s="505">
        <v>663497.875</v>
      </c>
      <c r="T193" s="505">
        <v>728543.5</v>
      </c>
      <c r="U193" s="506">
        <v>2026913.0625</v>
      </c>
      <c r="W193" s="386"/>
      <c r="X193" s="386"/>
    </row>
    <row r="194" spans="1:24">
      <c r="A194" s="387" t="s">
        <v>188</v>
      </c>
      <c r="B194" s="389" t="s">
        <v>460</v>
      </c>
      <c r="C194" s="435"/>
      <c r="D194" s="389" t="s">
        <v>448</v>
      </c>
      <c r="E194" s="390"/>
      <c r="F194" s="507">
        <v>47155.210899999998</v>
      </c>
      <c r="G194" s="507">
        <v>49281.425799999997</v>
      </c>
      <c r="H194" s="507">
        <v>54104.253900000003</v>
      </c>
      <c r="I194" s="390"/>
      <c r="J194" s="358">
        <v>1</v>
      </c>
      <c r="K194" s="358">
        <v>1</v>
      </c>
      <c r="L194" s="358">
        <v>1</v>
      </c>
      <c r="M194" s="390"/>
      <c r="N194" s="437" t="s">
        <v>449</v>
      </c>
      <c r="O194" s="435"/>
      <c r="P194" s="391" t="s">
        <v>421</v>
      </c>
      <c r="Q194" s="392"/>
      <c r="R194" s="505">
        <v>47155.210899999998</v>
      </c>
      <c r="S194" s="505">
        <v>49281.425799999997</v>
      </c>
      <c r="T194" s="505">
        <v>54104.253900000003</v>
      </c>
      <c r="U194" s="506">
        <v>150540.89060000001</v>
      </c>
      <c r="W194" s="386"/>
      <c r="X194" s="386"/>
    </row>
    <row r="195" spans="1:24">
      <c r="A195" s="387" t="s">
        <v>188</v>
      </c>
      <c r="B195" s="389" t="s">
        <v>460</v>
      </c>
      <c r="C195" s="435"/>
      <c r="D195" s="389" t="s">
        <v>448</v>
      </c>
      <c r="E195" s="390"/>
      <c r="F195" s="507">
        <v>42552.15625</v>
      </c>
      <c r="G195" s="507">
        <v>44470.816400000003</v>
      </c>
      <c r="H195" s="507">
        <v>49126.363275000003</v>
      </c>
      <c r="I195" s="390"/>
      <c r="J195" s="358">
        <v>4</v>
      </c>
      <c r="K195" s="358">
        <v>4</v>
      </c>
      <c r="L195" s="358">
        <v>4</v>
      </c>
      <c r="M195" s="390"/>
      <c r="N195" s="437" t="s">
        <v>449</v>
      </c>
      <c r="O195" s="435"/>
      <c r="P195" s="391" t="s">
        <v>422</v>
      </c>
      <c r="Q195" s="392"/>
      <c r="R195" s="505">
        <v>170208.625</v>
      </c>
      <c r="S195" s="505">
        <v>177883.26560000001</v>
      </c>
      <c r="T195" s="505">
        <v>196505.45310000001</v>
      </c>
      <c r="U195" s="506">
        <v>544597.34370000008</v>
      </c>
      <c r="W195" s="386"/>
      <c r="X195" s="386"/>
    </row>
    <row r="196" spans="1:24">
      <c r="A196" s="387" t="s">
        <v>188</v>
      </c>
      <c r="B196" s="389" t="s">
        <v>460</v>
      </c>
      <c r="C196" s="435"/>
      <c r="D196" s="389" t="s">
        <v>448</v>
      </c>
      <c r="E196" s="390"/>
      <c r="F196" s="507">
        <v>46714.996099999997</v>
      </c>
      <c r="G196" s="507">
        <v>48821.359400000001</v>
      </c>
      <c r="H196" s="507">
        <v>53628.191400000003</v>
      </c>
      <c r="I196" s="390"/>
      <c r="J196" s="358">
        <v>2</v>
      </c>
      <c r="K196" s="358">
        <v>2</v>
      </c>
      <c r="L196" s="358">
        <v>2</v>
      </c>
      <c r="M196" s="390"/>
      <c r="N196" s="437" t="s">
        <v>449</v>
      </c>
      <c r="O196" s="435"/>
      <c r="P196" s="391" t="s">
        <v>423</v>
      </c>
      <c r="Q196" s="392"/>
      <c r="R196" s="505">
        <v>93429.992199999993</v>
      </c>
      <c r="S196" s="505">
        <v>97642.718800000002</v>
      </c>
      <c r="T196" s="505">
        <v>107256.38280000001</v>
      </c>
      <c r="U196" s="506">
        <v>298329.09380000003</v>
      </c>
      <c r="W196" s="386"/>
      <c r="X196" s="386"/>
    </row>
    <row r="197" spans="1:24">
      <c r="A197" s="387" t="s">
        <v>188</v>
      </c>
      <c r="B197" s="389" t="s">
        <v>461</v>
      </c>
      <c r="C197" s="435"/>
      <c r="D197" s="389" t="s">
        <v>462</v>
      </c>
      <c r="E197" s="390"/>
      <c r="F197" s="507">
        <v>39514.472699999998</v>
      </c>
      <c r="G197" s="507">
        <v>41296.167999999998</v>
      </c>
      <c r="H197" s="507">
        <v>47016.285199999998</v>
      </c>
      <c r="I197" s="390"/>
      <c r="J197" s="358">
        <v>1</v>
      </c>
      <c r="K197" s="358">
        <v>1</v>
      </c>
      <c r="L197" s="358">
        <v>1</v>
      </c>
      <c r="M197" s="390"/>
      <c r="N197" s="437" t="s">
        <v>462</v>
      </c>
      <c r="O197" s="435"/>
      <c r="P197" s="391" t="s">
        <v>416</v>
      </c>
      <c r="Q197" s="392"/>
      <c r="R197" s="505">
        <v>39514.472699999998</v>
      </c>
      <c r="S197" s="505">
        <v>41296.167999999998</v>
      </c>
      <c r="T197" s="505">
        <v>47016.285199999998</v>
      </c>
      <c r="U197" s="506">
        <v>127826.92589999999</v>
      </c>
      <c r="W197" s="386"/>
      <c r="X197" s="386"/>
    </row>
    <row r="198" spans="1:24">
      <c r="A198" s="387" t="s">
        <v>188</v>
      </c>
      <c r="B198" s="389" t="s">
        <v>463</v>
      </c>
      <c r="C198" s="435"/>
      <c r="D198" s="389" t="s">
        <v>462</v>
      </c>
      <c r="E198" s="390"/>
      <c r="F198" s="507">
        <v>61651.789100000002</v>
      </c>
      <c r="G198" s="507">
        <v>64431.644500000002</v>
      </c>
      <c r="H198" s="507">
        <v>69608.906300000002</v>
      </c>
      <c r="I198" s="390"/>
      <c r="J198" s="358">
        <v>1</v>
      </c>
      <c r="K198" s="358">
        <v>1</v>
      </c>
      <c r="L198" s="358">
        <v>1</v>
      </c>
      <c r="M198" s="390"/>
      <c r="N198" s="437" t="s">
        <v>462</v>
      </c>
      <c r="O198" s="435"/>
      <c r="P198" s="391" t="s">
        <v>422</v>
      </c>
      <c r="Q198" s="392"/>
      <c r="R198" s="505">
        <v>61651.789100000002</v>
      </c>
      <c r="S198" s="505">
        <v>64431.644500000002</v>
      </c>
      <c r="T198" s="505">
        <v>69608.906300000002</v>
      </c>
      <c r="U198" s="506">
        <v>195692.33990000002</v>
      </c>
      <c r="W198" s="386"/>
      <c r="X198" s="386"/>
    </row>
    <row r="199" spans="1:24">
      <c r="A199" s="387" t="s">
        <v>188</v>
      </c>
      <c r="B199" s="389" t="s">
        <v>463</v>
      </c>
      <c r="C199" s="435"/>
      <c r="D199" s="389" t="s">
        <v>462</v>
      </c>
      <c r="E199" s="390"/>
      <c r="F199" s="507">
        <v>60330.074200000003</v>
      </c>
      <c r="G199" s="507">
        <v>63050.339800000002</v>
      </c>
      <c r="H199" s="507">
        <v>68179.5625</v>
      </c>
      <c r="I199" s="390"/>
      <c r="J199" s="358">
        <v>1</v>
      </c>
      <c r="K199" s="358">
        <v>1</v>
      </c>
      <c r="L199" s="358">
        <v>1</v>
      </c>
      <c r="M199" s="390"/>
      <c r="N199" s="437" t="s">
        <v>462</v>
      </c>
      <c r="O199" s="435"/>
      <c r="P199" s="391" t="s">
        <v>430</v>
      </c>
      <c r="Q199" s="392"/>
      <c r="R199" s="505">
        <v>60330.074200000003</v>
      </c>
      <c r="S199" s="505">
        <v>63050.339800000002</v>
      </c>
      <c r="T199" s="505">
        <v>68179.5625</v>
      </c>
      <c r="U199" s="506">
        <v>191559.97649999999</v>
      </c>
      <c r="W199" s="386"/>
      <c r="X199" s="386"/>
    </row>
    <row r="200" spans="1:24">
      <c r="A200" s="387" t="s">
        <v>188</v>
      </c>
      <c r="B200" s="389" t="s">
        <v>463</v>
      </c>
      <c r="C200" s="435"/>
      <c r="D200" s="389" t="s">
        <v>462</v>
      </c>
      <c r="E200" s="390"/>
      <c r="F200" s="507">
        <v>45675.699200000003</v>
      </c>
      <c r="G200" s="507">
        <v>47883.011700000003</v>
      </c>
      <c r="H200" s="507">
        <v>52677.015650000001</v>
      </c>
      <c r="I200" s="390"/>
      <c r="J200" s="358">
        <v>2</v>
      </c>
      <c r="K200" s="358">
        <v>2</v>
      </c>
      <c r="L200" s="358">
        <v>2</v>
      </c>
      <c r="M200" s="390"/>
      <c r="N200" s="437" t="s">
        <v>462</v>
      </c>
      <c r="O200" s="435"/>
      <c r="P200" s="391" t="s">
        <v>428</v>
      </c>
      <c r="Q200" s="392"/>
      <c r="R200" s="505">
        <v>91351.398400000005</v>
      </c>
      <c r="S200" s="505">
        <v>95766.023400000005</v>
      </c>
      <c r="T200" s="505">
        <v>105354.0313</v>
      </c>
      <c r="U200" s="506">
        <v>292471.45310000004</v>
      </c>
      <c r="W200" s="386"/>
      <c r="X200" s="386"/>
    </row>
    <row r="201" spans="1:24">
      <c r="A201" s="387" t="s">
        <v>188</v>
      </c>
      <c r="B201" s="389" t="s">
        <v>463</v>
      </c>
      <c r="C201" s="435"/>
      <c r="D201" s="389" t="s">
        <v>462</v>
      </c>
      <c r="E201" s="390"/>
      <c r="F201" s="507">
        <v>42379.664049999999</v>
      </c>
      <c r="G201" s="507">
        <v>44290.546900000001</v>
      </c>
      <c r="H201" s="507">
        <v>48959.621099999997</v>
      </c>
      <c r="I201" s="390"/>
      <c r="J201" s="358">
        <v>2</v>
      </c>
      <c r="K201" s="358">
        <v>2</v>
      </c>
      <c r="L201" s="358">
        <v>2</v>
      </c>
      <c r="M201" s="390"/>
      <c r="N201" s="437" t="s">
        <v>462</v>
      </c>
      <c r="O201" s="435"/>
      <c r="P201" s="391" t="s">
        <v>431</v>
      </c>
      <c r="Q201" s="392"/>
      <c r="R201" s="505">
        <v>84759.328099999999</v>
      </c>
      <c r="S201" s="505">
        <v>88581.093800000002</v>
      </c>
      <c r="T201" s="505">
        <v>97919.242199999993</v>
      </c>
      <c r="U201" s="506">
        <v>271259.66409999999</v>
      </c>
      <c r="W201" s="386"/>
      <c r="X201" s="386"/>
    </row>
    <row r="202" spans="1:24">
      <c r="A202" s="387" t="s">
        <v>188</v>
      </c>
      <c r="B202" s="389" t="s">
        <v>463</v>
      </c>
      <c r="C202" s="435"/>
      <c r="D202" s="389" t="s">
        <v>462</v>
      </c>
      <c r="E202" s="390"/>
      <c r="F202" s="507">
        <v>40134.583333333336</v>
      </c>
      <c r="G202" s="507">
        <v>41944.236966666671</v>
      </c>
      <c r="H202" s="507">
        <v>46339.520833333336</v>
      </c>
      <c r="I202" s="390"/>
      <c r="J202" s="358">
        <v>3</v>
      </c>
      <c r="K202" s="358">
        <v>3</v>
      </c>
      <c r="L202" s="358">
        <v>3</v>
      </c>
      <c r="M202" s="390"/>
      <c r="N202" s="437" t="s">
        <v>462</v>
      </c>
      <c r="O202" s="435"/>
      <c r="P202" s="391" t="s">
        <v>432</v>
      </c>
      <c r="Q202" s="392"/>
      <c r="R202" s="505">
        <v>120403.75</v>
      </c>
      <c r="S202" s="505">
        <v>125832.71090000001</v>
      </c>
      <c r="T202" s="505">
        <v>139018.5625</v>
      </c>
      <c r="U202" s="506">
        <v>385255.02340000001</v>
      </c>
      <c r="W202" s="386"/>
      <c r="X202" s="386"/>
    </row>
    <row r="203" spans="1:24">
      <c r="A203" s="387" t="s">
        <v>188</v>
      </c>
      <c r="B203" s="389" t="s">
        <v>463</v>
      </c>
      <c r="C203" s="435"/>
      <c r="D203" s="389" t="s">
        <v>462</v>
      </c>
      <c r="E203" s="390"/>
      <c r="F203" s="507">
        <v>58936.214800000002</v>
      </c>
      <c r="G203" s="507">
        <v>61593.625</v>
      </c>
      <c r="H203" s="507">
        <v>67312.859400000001</v>
      </c>
      <c r="I203" s="390"/>
      <c r="J203" s="358">
        <v>1</v>
      </c>
      <c r="K203" s="358">
        <v>1</v>
      </c>
      <c r="L203" s="358">
        <v>1</v>
      </c>
      <c r="M203" s="390"/>
      <c r="N203" s="437" t="s">
        <v>462</v>
      </c>
      <c r="O203" s="435"/>
      <c r="P203" s="391" t="s">
        <v>424</v>
      </c>
      <c r="Q203" s="392"/>
      <c r="R203" s="505">
        <v>58936.214800000002</v>
      </c>
      <c r="S203" s="505">
        <v>61593.625</v>
      </c>
      <c r="T203" s="505">
        <v>67312.859400000001</v>
      </c>
      <c r="U203" s="506">
        <v>187842.6992</v>
      </c>
      <c r="W203" s="386"/>
      <c r="X203" s="386"/>
    </row>
    <row r="204" spans="1:24">
      <c r="A204" s="387" t="s">
        <v>188</v>
      </c>
      <c r="B204" s="389" t="s">
        <v>464</v>
      </c>
      <c r="C204" s="435"/>
      <c r="D204" s="389" t="s">
        <v>462</v>
      </c>
      <c r="E204" s="390"/>
      <c r="F204" s="507">
        <v>46068.210950000001</v>
      </c>
      <c r="G204" s="507">
        <v>48145.414049999999</v>
      </c>
      <c r="H204" s="507">
        <v>53289.894549999997</v>
      </c>
      <c r="I204" s="390"/>
      <c r="J204" s="358">
        <v>2</v>
      </c>
      <c r="K204" s="358">
        <v>2</v>
      </c>
      <c r="L204" s="358">
        <v>2</v>
      </c>
      <c r="M204" s="390"/>
      <c r="N204" s="437" t="s">
        <v>462</v>
      </c>
      <c r="O204" s="435"/>
      <c r="P204" s="391" t="s">
        <v>420</v>
      </c>
      <c r="Q204" s="392"/>
      <c r="R204" s="505">
        <v>92136.421900000001</v>
      </c>
      <c r="S204" s="505">
        <v>96290.828099999999</v>
      </c>
      <c r="T204" s="505">
        <v>106579.78909999999</v>
      </c>
      <c r="U204" s="506">
        <v>295007.03909999999</v>
      </c>
      <c r="W204" s="386"/>
      <c r="X204" s="386"/>
    </row>
    <row r="205" spans="1:24">
      <c r="A205" s="387" t="s">
        <v>188</v>
      </c>
      <c r="B205" s="389" t="s">
        <v>464</v>
      </c>
      <c r="C205" s="435"/>
      <c r="D205" s="389" t="s">
        <v>462</v>
      </c>
      <c r="E205" s="390"/>
      <c r="F205" s="507">
        <v>43003.838533333335</v>
      </c>
      <c r="G205" s="507">
        <v>44942.864600000001</v>
      </c>
      <c r="H205" s="507">
        <v>50168.770833333336</v>
      </c>
      <c r="I205" s="390"/>
      <c r="J205" s="358">
        <v>3</v>
      </c>
      <c r="K205" s="358">
        <v>3</v>
      </c>
      <c r="L205" s="358">
        <v>3</v>
      </c>
      <c r="M205" s="390"/>
      <c r="N205" s="437" t="s">
        <v>462</v>
      </c>
      <c r="O205" s="435"/>
      <c r="P205" s="391" t="s">
        <v>416</v>
      </c>
      <c r="Q205" s="392"/>
      <c r="R205" s="505">
        <v>129011.51560000001</v>
      </c>
      <c r="S205" s="505">
        <v>134828.5938</v>
      </c>
      <c r="T205" s="505">
        <v>150506.3125</v>
      </c>
      <c r="U205" s="506">
        <v>414346.42190000002</v>
      </c>
      <c r="W205" s="386"/>
      <c r="X205" s="386"/>
    </row>
    <row r="206" spans="1:24">
      <c r="A206" s="387" t="s">
        <v>188</v>
      </c>
      <c r="B206" s="389" t="s">
        <v>464</v>
      </c>
      <c r="C206" s="435"/>
      <c r="D206" s="389" t="s">
        <v>462</v>
      </c>
      <c r="E206" s="390"/>
      <c r="F206" s="507">
        <v>45542.895833333336</v>
      </c>
      <c r="G206" s="507">
        <v>47596.411466666665</v>
      </c>
      <c r="H206" s="507">
        <v>53641.338533333335</v>
      </c>
      <c r="I206" s="390"/>
      <c r="J206" s="358">
        <v>3</v>
      </c>
      <c r="K206" s="358">
        <v>3</v>
      </c>
      <c r="L206" s="358">
        <v>3</v>
      </c>
      <c r="M206" s="390"/>
      <c r="N206" s="437" t="s">
        <v>462</v>
      </c>
      <c r="O206" s="435"/>
      <c r="P206" s="391" t="s">
        <v>421</v>
      </c>
      <c r="Q206" s="392"/>
      <c r="R206" s="505">
        <v>136628.6875</v>
      </c>
      <c r="S206" s="505">
        <v>142789.23439999999</v>
      </c>
      <c r="T206" s="505">
        <v>160924.01560000001</v>
      </c>
      <c r="U206" s="506">
        <v>440341.9375</v>
      </c>
      <c r="W206" s="386"/>
      <c r="X206" s="386"/>
    </row>
    <row r="207" spans="1:24">
      <c r="A207" s="387" t="s">
        <v>188</v>
      </c>
      <c r="B207" s="389" t="s">
        <v>464</v>
      </c>
      <c r="C207" s="435"/>
      <c r="D207" s="389" t="s">
        <v>462</v>
      </c>
      <c r="E207" s="390"/>
      <c r="F207" s="507">
        <v>50835.005200000007</v>
      </c>
      <c r="G207" s="507">
        <v>53127.140633333329</v>
      </c>
      <c r="H207" s="507">
        <v>58541.255200000007</v>
      </c>
      <c r="I207" s="390"/>
      <c r="J207" s="358">
        <v>3</v>
      </c>
      <c r="K207" s="358">
        <v>3</v>
      </c>
      <c r="L207" s="358">
        <v>3</v>
      </c>
      <c r="M207" s="390"/>
      <c r="N207" s="437" t="s">
        <v>462</v>
      </c>
      <c r="O207" s="435"/>
      <c r="P207" s="391" t="s">
        <v>422</v>
      </c>
      <c r="Q207" s="392"/>
      <c r="R207" s="505">
        <v>152505.01560000001</v>
      </c>
      <c r="S207" s="505">
        <v>159381.42189999999</v>
      </c>
      <c r="T207" s="505">
        <v>175623.76560000001</v>
      </c>
      <c r="U207" s="506">
        <v>487510.20310000004</v>
      </c>
      <c r="W207" s="386"/>
      <c r="X207" s="386"/>
    </row>
    <row r="208" spans="1:24">
      <c r="A208" s="387" t="s">
        <v>188</v>
      </c>
      <c r="B208" s="389" t="s">
        <v>464</v>
      </c>
      <c r="C208" s="435"/>
      <c r="D208" s="389" t="s">
        <v>462</v>
      </c>
      <c r="E208" s="390"/>
      <c r="F208" s="507">
        <v>70090.718800000002</v>
      </c>
      <c r="G208" s="507">
        <v>73251.078099999999</v>
      </c>
      <c r="H208" s="507">
        <v>79524.859400000001</v>
      </c>
      <c r="I208" s="390"/>
      <c r="J208" s="358">
        <v>1</v>
      </c>
      <c r="K208" s="358">
        <v>1</v>
      </c>
      <c r="L208" s="358">
        <v>1</v>
      </c>
      <c r="M208" s="390"/>
      <c r="N208" s="437" t="s">
        <v>462</v>
      </c>
      <c r="O208" s="435"/>
      <c r="P208" s="391" t="s">
        <v>423</v>
      </c>
      <c r="Q208" s="392"/>
      <c r="R208" s="505">
        <v>70090.718800000002</v>
      </c>
      <c r="S208" s="505">
        <v>73251.078099999999</v>
      </c>
      <c r="T208" s="505">
        <v>79524.859400000001</v>
      </c>
      <c r="U208" s="506">
        <v>222866.65630000003</v>
      </c>
      <c r="W208" s="386"/>
      <c r="X208" s="386"/>
    </row>
    <row r="209" spans="1:24">
      <c r="A209" s="387" t="s">
        <v>188</v>
      </c>
      <c r="B209" s="389" t="s">
        <v>465</v>
      </c>
      <c r="C209" s="435"/>
      <c r="D209" s="389" t="s">
        <v>462</v>
      </c>
      <c r="E209" s="390"/>
      <c r="F209" s="507">
        <v>57313.226600000002</v>
      </c>
      <c r="G209" s="507">
        <v>59897.457000000002</v>
      </c>
      <c r="H209" s="507">
        <v>68096.125</v>
      </c>
      <c r="I209" s="390"/>
      <c r="J209" s="358">
        <v>1</v>
      </c>
      <c r="K209" s="358">
        <v>1</v>
      </c>
      <c r="L209" s="358">
        <v>1</v>
      </c>
      <c r="M209" s="390"/>
      <c r="N209" s="437" t="s">
        <v>462</v>
      </c>
      <c r="O209" s="435"/>
      <c r="P209" s="391" t="s">
        <v>416</v>
      </c>
      <c r="Q209" s="392"/>
      <c r="R209" s="505">
        <v>57313.226600000002</v>
      </c>
      <c r="S209" s="505">
        <v>59897.457000000002</v>
      </c>
      <c r="T209" s="505">
        <v>68096.125</v>
      </c>
      <c r="U209" s="506">
        <v>185306.80859999999</v>
      </c>
      <c r="W209" s="386"/>
      <c r="X209" s="386"/>
    </row>
    <row r="210" spans="1:24">
      <c r="A210" s="387" t="s">
        <v>188</v>
      </c>
      <c r="B210" s="389" t="s">
        <v>466</v>
      </c>
      <c r="C210" s="435"/>
      <c r="D210" s="389" t="s">
        <v>462</v>
      </c>
      <c r="E210" s="390"/>
      <c r="F210" s="507">
        <v>38040.8125</v>
      </c>
      <c r="G210" s="507">
        <v>39756.0625</v>
      </c>
      <c r="H210" s="507">
        <v>45363.191400000003</v>
      </c>
      <c r="I210" s="390"/>
      <c r="J210" s="358">
        <v>1</v>
      </c>
      <c r="K210" s="358">
        <v>1</v>
      </c>
      <c r="L210" s="358">
        <v>1</v>
      </c>
      <c r="M210" s="390"/>
      <c r="N210" s="437" t="s">
        <v>462</v>
      </c>
      <c r="O210" s="435"/>
      <c r="P210" s="391" t="s">
        <v>416</v>
      </c>
      <c r="Q210" s="392"/>
      <c r="R210" s="505">
        <v>38040.8125</v>
      </c>
      <c r="S210" s="505">
        <v>39756.0625</v>
      </c>
      <c r="T210" s="505">
        <v>45363.191400000003</v>
      </c>
      <c r="U210" s="506">
        <v>123160.06640000001</v>
      </c>
      <c r="W210" s="386"/>
      <c r="X210" s="386"/>
    </row>
    <row r="211" spans="1:24">
      <c r="A211" s="387" t="s">
        <v>188</v>
      </c>
      <c r="B211" s="389" t="s">
        <v>467</v>
      </c>
      <c r="C211" s="435"/>
      <c r="D211" s="389" t="s">
        <v>462</v>
      </c>
      <c r="E211" s="390"/>
      <c r="F211" s="507">
        <v>64950.856249999997</v>
      </c>
      <c r="G211" s="507">
        <v>67879.462499999994</v>
      </c>
      <c r="H211" s="507">
        <v>75479.606249999997</v>
      </c>
      <c r="I211" s="390"/>
      <c r="J211" s="358">
        <v>10</v>
      </c>
      <c r="K211" s="358">
        <v>10</v>
      </c>
      <c r="L211" s="358">
        <v>10</v>
      </c>
      <c r="M211" s="390"/>
      <c r="N211" s="437" t="s">
        <v>462</v>
      </c>
      <c r="O211" s="435"/>
      <c r="P211" s="391" t="s">
        <v>416</v>
      </c>
      <c r="Q211" s="392"/>
      <c r="R211" s="505">
        <v>649508.5625</v>
      </c>
      <c r="S211" s="505">
        <v>678794.625</v>
      </c>
      <c r="T211" s="505">
        <v>754796.0625</v>
      </c>
      <c r="U211" s="506">
        <v>2083099.25</v>
      </c>
      <c r="W211" s="386"/>
      <c r="X211" s="386"/>
    </row>
    <row r="212" spans="1:24">
      <c r="A212" s="387" t="s">
        <v>188</v>
      </c>
      <c r="B212" s="389" t="s">
        <v>467</v>
      </c>
      <c r="C212" s="435"/>
      <c r="D212" s="389" t="s">
        <v>462</v>
      </c>
      <c r="E212" s="390"/>
      <c r="F212" s="507">
        <v>58540.933599999997</v>
      </c>
      <c r="G212" s="507">
        <v>61180.523399999998</v>
      </c>
      <c r="H212" s="507">
        <v>69107.984400000001</v>
      </c>
      <c r="I212" s="390"/>
      <c r="J212" s="358">
        <v>1</v>
      </c>
      <c r="K212" s="358">
        <v>1</v>
      </c>
      <c r="L212" s="358">
        <v>1</v>
      </c>
      <c r="M212" s="390"/>
      <c r="N212" s="437" t="s">
        <v>462</v>
      </c>
      <c r="O212" s="435"/>
      <c r="P212" s="391" t="s">
        <v>422</v>
      </c>
      <c r="Q212" s="392"/>
      <c r="R212" s="505">
        <v>58540.933599999997</v>
      </c>
      <c r="S212" s="505">
        <v>61180.523399999998</v>
      </c>
      <c r="T212" s="505">
        <v>69107.984400000001</v>
      </c>
      <c r="U212" s="506">
        <v>188829.44140000001</v>
      </c>
      <c r="W212" s="386"/>
      <c r="X212" s="386"/>
    </row>
    <row r="213" spans="1:24">
      <c r="A213" s="387" t="s">
        <v>188</v>
      </c>
      <c r="B213" s="389" t="s">
        <v>468</v>
      </c>
      <c r="C213" s="435"/>
      <c r="D213" s="389" t="s">
        <v>462</v>
      </c>
      <c r="E213" s="390"/>
      <c r="F213" s="507">
        <v>75833.843759999989</v>
      </c>
      <c r="G213" s="507">
        <v>71502.473966666657</v>
      </c>
      <c r="H213" s="507">
        <v>64514.619799999993</v>
      </c>
      <c r="I213" s="390"/>
      <c r="J213" s="358">
        <v>5</v>
      </c>
      <c r="K213" s="358">
        <v>6</v>
      </c>
      <c r="L213" s="358">
        <v>6</v>
      </c>
      <c r="M213" s="390"/>
      <c r="N213" s="437" t="s">
        <v>462</v>
      </c>
      <c r="O213" s="435"/>
      <c r="P213" s="391" t="s">
        <v>420</v>
      </c>
      <c r="Q213" s="392"/>
      <c r="R213" s="505">
        <v>379169.21879999992</v>
      </c>
      <c r="S213" s="505">
        <v>429014.84379999992</v>
      </c>
      <c r="T213" s="505">
        <v>387087.71879999997</v>
      </c>
      <c r="U213" s="506">
        <v>1195271.7813999997</v>
      </c>
      <c r="W213" s="386"/>
      <c r="X213" s="386"/>
    </row>
    <row r="214" spans="1:24">
      <c r="A214" s="387" t="s">
        <v>188</v>
      </c>
      <c r="B214" s="389" t="s">
        <v>468</v>
      </c>
      <c r="C214" s="435"/>
      <c r="D214" s="389" t="s">
        <v>462</v>
      </c>
      <c r="E214" s="390"/>
      <c r="F214" s="507">
        <v>72833.131250000006</v>
      </c>
      <c r="G214" s="507">
        <v>80296.618421052626</v>
      </c>
      <c r="H214" s="507">
        <v>86900.546052631573</v>
      </c>
      <c r="I214" s="390"/>
      <c r="J214" s="358">
        <v>20</v>
      </c>
      <c r="K214" s="358">
        <v>19</v>
      </c>
      <c r="L214" s="358">
        <v>19</v>
      </c>
      <c r="M214" s="390"/>
      <c r="N214" s="437" t="s">
        <v>462</v>
      </c>
      <c r="O214" s="435"/>
      <c r="P214" s="391" t="s">
        <v>416</v>
      </c>
      <c r="Q214" s="392"/>
      <c r="R214" s="505">
        <v>1456662.625</v>
      </c>
      <c r="S214" s="505">
        <v>1525635.75</v>
      </c>
      <c r="T214" s="505">
        <v>1651110.375</v>
      </c>
      <c r="U214" s="506">
        <v>4633408.75</v>
      </c>
      <c r="W214" s="386"/>
      <c r="X214" s="386"/>
    </row>
    <row r="215" spans="1:24">
      <c r="A215" s="387" t="s">
        <v>188</v>
      </c>
      <c r="B215" s="389" t="s">
        <v>468</v>
      </c>
      <c r="C215" s="435"/>
      <c r="D215" s="389" t="s">
        <v>462</v>
      </c>
      <c r="E215" s="390"/>
      <c r="F215" s="507">
        <v>77488.739583333328</v>
      </c>
      <c r="G215" s="507">
        <v>80982.6823</v>
      </c>
      <c r="H215" s="507">
        <v>87713.114583333328</v>
      </c>
      <c r="I215" s="390"/>
      <c r="J215" s="358">
        <v>6</v>
      </c>
      <c r="K215" s="358">
        <v>6</v>
      </c>
      <c r="L215" s="358">
        <v>6</v>
      </c>
      <c r="M215" s="390"/>
      <c r="N215" s="437" t="s">
        <v>462</v>
      </c>
      <c r="O215" s="435"/>
      <c r="P215" s="391" t="s">
        <v>421</v>
      </c>
      <c r="Q215" s="392"/>
      <c r="R215" s="505">
        <v>464932.4375</v>
      </c>
      <c r="S215" s="505">
        <v>485896.09380000003</v>
      </c>
      <c r="T215" s="505">
        <v>526278.6875</v>
      </c>
      <c r="U215" s="506">
        <v>1477107.2187999999</v>
      </c>
      <c r="W215" s="386"/>
      <c r="X215" s="386"/>
    </row>
    <row r="216" spans="1:24">
      <c r="A216" s="387" t="s">
        <v>188</v>
      </c>
      <c r="B216" s="389" t="s">
        <v>468</v>
      </c>
      <c r="C216" s="435"/>
      <c r="D216" s="389" t="s">
        <v>462</v>
      </c>
      <c r="E216" s="390"/>
      <c r="F216" s="507">
        <v>79577.303571428565</v>
      </c>
      <c r="G216" s="507">
        <v>83165.41071428571</v>
      </c>
      <c r="H216" s="507">
        <v>90206.47321428571</v>
      </c>
      <c r="I216" s="390"/>
      <c r="J216" s="358">
        <v>7</v>
      </c>
      <c r="K216" s="358">
        <v>7</v>
      </c>
      <c r="L216" s="358">
        <v>7</v>
      </c>
      <c r="M216" s="390"/>
      <c r="N216" s="437" t="s">
        <v>462</v>
      </c>
      <c r="O216" s="435"/>
      <c r="P216" s="391" t="s">
        <v>422</v>
      </c>
      <c r="Q216" s="392"/>
      <c r="R216" s="505">
        <v>557041.125</v>
      </c>
      <c r="S216" s="505">
        <v>582157.875</v>
      </c>
      <c r="T216" s="505">
        <v>631445.3125</v>
      </c>
      <c r="U216" s="506">
        <v>1770644.3125</v>
      </c>
      <c r="W216" s="386"/>
      <c r="X216" s="386"/>
    </row>
    <row r="217" spans="1:24">
      <c r="A217" s="387" t="s">
        <v>188</v>
      </c>
      <c r="B217" s="389" t="s">
        <v>468</v>
      </c>
      <c r="C217" s="435"/>
      <c r="D217" s="389" t="s">
        <v>462</v>
      </c>
      <c r="E217" s="390"/>
      <c r="F217" s="507">
        <v>77290.114600000001</v>
      </c>
      <c r="G217" s="507">
        <v>81115.75</v>
      </c>
      <c r="H217" s="507">
        <v>87790.604166666672</v>
      </c>
      <c r="I217" s="390"/>
      <c r="J217" s="358">
        <v>3</v>
      </c>
      <c r="K217" s="358">
        <v>3</v>
      </c>
      <c r="L217" s="358">
        <v>3</v>
      </c>
      <c r="M217" s="390"/>
      <c r="N217" s="437" t="s">
        <v>462</v>
      </c>
      <c r="O217" s="435"/>
      <c r="P217" s="391" t="s">
        <v>423</v>
      </c>
      <c r="Q217" s="392"/>
      <c r="R217" s="505">
        <v>231870.3438</v>
      </c>
      <c r="S217" s="505">
        <v>243347.25</v>
      </c>
      <c r="T217" s="505">
        <v>263371.8125</v>
      </c>
      <c r="U217" s="506">
        <v>738589.40630000003</v>
      </c>
      <c r="W217" s="386"/>
      <c r="X217" s="386"/>
    </row>
    <row r="218" spans="1:24">
      <c r="A218" s="387" t="s">
        <v>188</v>
      </c>
      <c r="B218" s="389" t="s">
        <v>468</v>
      </c>
      <c r="C218" s="435"/>
      <c r="D218" s="389" t="s">
        <v>462</v>
      </c>
      <c r="E218" s="390"/>
      <c r="F218" s="507">
        <v>73617.335900000005</v>
      </c>
      <c r="G218" s="507">
        <v>76936.710900000005</v>
      </c>
      <c r="H218" s="507">
        <v>81157.695300000007</v>
      </c>
      <c r="I218" s="390"/>
      <c r="J218" s="358">
        <v>1</v>
      </c>
      <c r="K218" s="358">
        <v>1</v>
      </c>
      <c r="L218" s="358">
        <v>1</v>
      </c>
      <c r="M218" s="390"/>
      <c r="N218" s="437" t="s">
        <v>462</v>
      </c>
      <c r="O218" s="435"/>
      <c r="P218" s="391" t="s">
        <v>431</v>
      </c>
      <c r="Q218" s="392"/>
      <c r="R218" s="505">
        <v>73617.335900000005</v>
      </c>
      <c r="S218" s="505">
        <v>76936.710900000005</v>
      </c>
      <c r="T218" s="505">
        <v>81157.695300000007</v>
      </c>
      <c r="U218" s="506">
        <v>231711.74210000003</v>
      </c>
      <c r="W218" s="386"/>
      <c r="X218" s="386"/>
    </row>
    <row r="219" spans="1:24">
      <c r="A219" s="387" t="s">
        <v>188</v>
      </c>
      <c r="B219" s="389" t="s">
        <v>468</v>
      </c>
      <c r="C219" s="435"/>
      <c r="D219" s="389" t="s">
        <v>462</v>
      </c>
      <c r="E219" s="390"/>
      <c r="F219" s="507">
        <v>80919.679699999993</v>
      </c>
      <c r="G219" s="507">
        <v>84568.3125</v>
      </c>
      <c r="H219" s="507">
        <v>91739.023400000005</v>
      </c>
      <c r="I219" s="390"/>
      <c r="J219" s="358">
        <v>1</v>
      </c>
      <c r="K219" s="358">
        <v>1</v>
      </c>
      <c r="L219" s="358">
        <v>1</v>
      </c>
      <c r="M219" s="390"/>
      <c r="N219" s="437" t="s">
        <v>462</v>
      </c>
      <c r="O219" s="435"/>
      <c r="P219" s="391" t="s">
        <v>425</v>
      </c>
      <c r="Q219" s="392"/>
      <c r="R219" s="505">
        <v>80919.679699999993</v>
      </c>
      <c r="S219" s="505">
        <v>84568.3125</v>
      </c>
      <c r="T219" s="505">
        <v>91739.023400000005</v>
      </c>
      <c r="U219" s="506">
        <v>257227.01559999998</v>
      </c>
      <c r="W219" s="386"/>
      <c r="X219" s="386"/>
    </row>
    <row r="220" spans="1:24">
      <c r="A220" s="387" t="s">
        <v>188</v>
      </c>
      <c r="B220" s="389" t="s">
        <v>469</v>
      </c>
      <c r="C220" s="435"/>
      <c r="D220" s="389" t="s">
        <v>462</v>
      </c>
      <c r="E220" s="390"/>
      <c r="F220" s="507">
        <v>71821.947916666672</v>
      </c>
      <c r="G220" s="507">
        <v>90209.468759999989</v>
      </c>
      <c r="H220" s="507">
        <v>96856.743759999998</v>
      </c>
      <c r="I220" s="390"/>
      <c r="J220" s="358">
        <v>6</v>
      </c>
      <c r="K220" s="358">
        <v>5</v>
      </c>
      <c r="L220" s="358">
        <v>5</v>
      </c>
      <c r="M220" s="390"/>
      <c r="N220" s="437" t="s">
        <v>462</v>
      </c>
      <c r="O220" s="435"/>
      <c r="P220" s="391" t="s">
        <v>416</v>
      </c>
      <c r="Q220" s="392"/>
      <c r="R220" s="505">
        <v>430931.6875</v>
      </c>
      <c r="S220" s="505">
        <v>451047.34379999992</v>
      </c>
      <c r="T220" s="505">
        <v>484283.71879999997</v>
      </c>
      <c r="U220" s="506">
        <v>1366262.7500999998</v>
      </c>
      <c r="W220" s="386"/>
      <c r="X220" s="386"/>
    </row>
    <row r="221" spans="1:24">
      <c r="A221" s="387" t="s">
        <v>188</v>
      </c>
      <c r="B221" s="389" t="s">
        <v>469</v>
      </c>
      <c r="C221" s="435"/>
      <c r="D221" s="389" t="s">
        <v>462</v>
      </c>
      <c r="E221" s="390"/>
      <c r="F221" s="507">
        <v>86513.414099999995</v>
      </c>
      <c r="G221" s="507">
        <v>90414.273400000005</v>
      </c>
      <c r="H221" s="507">
        <v>97788.265599999999</v>
      </c>
      <c r="I221" s="390"/>
      <c r="J221" s="358">
        <v>1</v>
      </c>
      <c r="K221" s="358">
        <v>1</v>
      </c>
      <c r="L221" s="358">
        <v>1</v>
      </c>
      <c r="M221" s="390"/>
      <c r="N221" s="437" t="s">
        <v>462</v>
      </c>
      <c r="O221" s="435"/>
      <c r="P221" s="391" t="s">
        <v>422</v>
      </c>
      <c r="Q221" s="392"/>
      <c r="R221" s="505">
        <v>86513.414099999995</v>
      </c>
      <c r="S221" s="505">
        <v>90414.273400000005</v>
      </c>
      <c r="T221" s="505">
        <v>97788.265599999999</v>
      </c>
      <c r="U221" s="506">
        <v>274715.95309999998</v>
      </c>
      <c r="W221" s="386"/>
      <c r="X221" s="386"/>
    </row>
    <row r="222" spans="1:24">
      <c r="A222" s="387" t="s">
        <v>188</v>
      </c>
      <c r="B222" s="389" t="s">
        <v>469</v>
      </c>
      <c r="C222" s="435"/>
      <c r="D222" s="389" t="s">
        <v>462</v>
      </c>
      <c r="E222" s="390"/>
      <c r="F222" s="507">
        <v>117048.58590000001</v>
      </c>
      <c r="G222" s="507">
        <v>122326.2656</v>
      </c>
      <c r="H222" s="507">
        <v>131655.95310000001</v>
      </c>
      <c r="I222" s="390"/>
      <c r="J222" s="358">
        <v>1</v>
      </c>
      <c r="K222" s="358">
        <v>1</v>
      </c>
      <c r="L222" s="358">
        <v>1</v>
      </c>
      <c r="M222" s="390"/>
      <c r="N222" s="437" t="s">
        <v>462</v>
      </c>
      <c r="O222" s="435"/>
      <c r="P222" s="391" t="s">
        <v>423</v>
      </c>
      <c r="Q222" s="392"/>
      <c r="R222" s="505">
        <v>117048.58590000001</v>
      </c>
      <c r="S222" s="505">
        <v>122326.2656</v>
      </c>
      <c r="T222" s="505">
        <v>131655.95310000001</v>
      </c>
      <c r="U222" s="506">
        <v>371030.80460000003</v>
      </c>
      <c r="W222" s="386"/>
      <c r="X222" s="386"/>
    </row>
    <row r="223" spans="1:24">
      <c r="A223" s="387" t="s">
        <v>188</v>
      </c>
      <c r="B223" s="389" t="s">
        <v>470</v>
      </c>
      <c r="C223" s="435"/>
      <c r="D223" s="389" t="s">
        <v>462</v>
      </c>
      <c r="E223" s="390"/>
      <c r="F223" s="507">
        <v>104159.85159999999</v>
      </c>
      <c r="G223" s="507">
        <v>108856.38280000001</v>
      </c>
      <c r="H223" s="507">
        <v>116871.67969999999</v>
      </c>
      <c r="I223" s="390"/>
      <c r="J223" s="358">
        <v>1</v>
      </c>
      <c r="K223" s="358">
        <v>1</v>
      </c>
      <c r="L223" s="358">
        <v>1</v>
      </c>
      <c r="M223" s="390"/>
      <c r="N223" s="437" t="s">
        <v>462</v>
      </c>
      <c r="O223" s="435"/>
      <c r="P223" s="391" t="s">
        <v>416</v>
      </c>
      <c r="Q223" s="392"/>
      <c r="R223" s="505">
        <v>104159.85159999999</v>
      </c>
      <c r="S223" s="505">
        <v>108856.38280000001</v>
      </c>
      <c r="T223" s="505">
        <v>116871.67969999999</v>
      </c>
      <c r="U223" s="506">
        <v>329887.91409999999</v>
      </c>
      <c r="W223" s="386"/>
      <c r="X223" s="386"/>
    </row>
    <row r="224" spans="1:24">
      <c r="A224" s="387" t="s">
        <v>188</v>
      </c>
      <c r="B224" s="389" t="s">
        <v>470</v>
      </c>
      <c r="C224" s="435"/>
      <c r="D224" s="389" t="s">
        <v>462</v>
      </c>
      <c r="E224" s="390"/>
      <c r="F224" s="507">
        <v>112015.36719999999</v>
      </c>
      <c r="G224" s="507">
        <v>117406.75</v>
      </c>
      <c r="H224" s="507">
        <v>127188.65625</v>
      </c>
      <c r="I224" s="390"/>
      <c r="J224" s="358">
        <v>2</v>
      </c>
      <c r="K224" s="358">
        <v>2</v>
      </c>
      <c r="L224" s="358">
        <v>2</v>
      </c>
      <c r="M224" s="390"/>
      <c r="N224" s="437" t="s">
        <v>462</v>
      </c>
      <c r="O224" s="435"/>
      <c r="P224" s="391" t="s">
        <v>422</v>
      </c>
      <c r="Q224" s="392"/>
      <c r="R224" s="505">
        <v>224030.73439999999</v>
      </c>
      <c r="S224" s="505">
        <v>234813.5</v>
      </c>
      <c r="T224" s="505">
        <v>254377.3125</v>
      </c>
      <c r="U224" s="506">
        <v>713221.54689999996</v>
      </c>
      <c r="W224" s="386"/>
      <c r="X224" s="386"/>
    </row>
    <row r="225" spans="1:24">
      <c r="A225" s="387" t="s">
        <v>188</v>
      </c>
      <c r="B225" s="389" t="s">
        <v>471</v>
      </c>
      <c r="C225" s="435"/>
      <c r="D225" s="389" t="s">
        <v>462</v>
      </c>
      <c r="E225" s="390"/>
      <c r="F225" s="507">
        <v>80855.864600000001</v>
      </c>
      <c r="G225" s="507">
        <v>84622.822933333329</v>
      </c>
      <c r="H225" s="507">
        <v>92080.385433333329</v>
      </c>
      <c r="I225" s="390"/>
      <c r="J225" s="358">
        <v>3</v>
      </c>
      <c r="K225" s="358">
        <v>3</v>
      </c>
      <c r="L225" s="358">
        <v>3</v>
      </c>
      <c r="M225" s="390"/>
      <c r="N225" s="437" t="s">
        <v>462</v>
      </c>
      <c r="O225" s="435"/>
      <c r="P225" s="391" t="s">
        <v>420</v>
      </c>
      <c r="Q225" s="392"/>
      <c r="R225" s="505">
        <v>242567.5938</v>
      </c>
      <c r="S225" s="505">
        <v>253868.46879999997</v>
      </c>
      <c r="T225" s="505">
        <v>276241.15629999997</v>
      </c>
      <c r="U225" s="506">
        <v>772677.21889999998</v>
      </c>
      <c r="W225" s="386"/>
      <c r="X225" s="386"/>
    </row>
    <row r="226" spans="1:24">
      <c r="A226" s="387" t="s">
        <v>188</v>
      </c>
      <c r="B226" s="389" t="s">
        <v>471</v>
      </c>
      <c r="C226" s="435"/>
      <c r="D226" s="389" t="s">
        <v>462</v>
      </c>
      <c r="E226" s="390"/>
      <c r="F226" s="507">
        <v>88269.125</v>
      </c>
      <c r="G226" s="507">
        <v>92249.143759999992</v>
      </c>
      <c r="H226" s="507">
        <v>99840.3125</v>
      </c>
      <c r="I226" s="390"/>
      <c r="J226" s="358">
        <v>5</v>
      </c>
      <c r="K226" s="358">
        <v>5</v>
      </c>
      <c r="L226" s="358">
        <v>5</v>
      </c>
      <c r="M226" s="390"/>
      <c r="N226" s="437" t="s">
        <v>462</v>
      </c>
      <c r="O226" s="435"/>
      <c r="P226" s="391" t="s">
        <v>416</v>
      </c>
      <c r="Q226" s="392"/>
      <c r="R226" s="505">
        <v>441345.625</v>
      </c>
      <c r="S226" s="505">
        <v>461245.71879999997</v>
      </c>
      <c r="T226" s="505">
        <v>499201.5625</v>
      </c>
      <c r="U226" s="506">
        <v>1401792.9062999999</v>
      </c>
      <c r="W226" s="386"/>
      <c r="X226" s="386"/>
    </row>
    <row r="227" spans="1:24">
      <c r="A227" s="387" t="s">
        <v>188</v>
      </c>
      <c r="B227" s="389" t="s">
        <v>471</v>
      </c>
      <c r="C227" s="435"/>
      <c r="D227" s="389" t="s">
        <v>462</v>
      </c>
      <c r="E227" s="390"/>
      <c r="F227" s="507">
        <v>100302.25</v>
      </c>
      <c r="G227" s="507">
        <v>105188.44530000001</v>
      </c>
      <c r="H227" s="507">
        <v>113361.16409999999</v>
      </c>
      <c r="I227" s="390"/>
      <c r="J227" s="358">
        <v>1</v>
      </c>
      <c r="K227" s="358">
        <v>1</v>
      </c>
      <c r="L227" s="358">
        <v>1</v>
      </c>
      <c r="M227" s="390"/>
      <c r="N227" s="437" t="s">
        <v>462</v>
      </c>
      <c r="O227" s="435"/>
      <c r="P227" s="391" t="s">
        <v>421</v>
      </c>
      <c r="Q227" s="392"/>
      <c r="R227" s="505">
        <v>100302.25</v>
      </c>
      <c r="S227" s="505">
        <v>105188.44530000001</v>
      </c>
      <c r="T227" s="505">
        <v>113361.16409999999</v>
      </c>
      <c r="U227" s="506">
        <v>318851.85940000002</v>
      </c>
      <c r="W227" s="386"/>
      <c r="X227" s="386"/>
    </row>
    <row r="228" spans="1:24">
      <c r="A228" s="387" t="s">
        <v>188</v>
      </c>
      <c r="B228" s="389" t="s">
        <v>471</v>
      </c>
      <c r="C228" s="435"/>
      <c r="D228" s="389" t="s">
        <v>462</v>
      </c>
      <c r="E228" s="390"/>
      <c r="F228" s="507">
        <v>104630.25</v>
      </c>
      <c r="G228" s="507">
        <v>109347.99219999999</v>
      </c>
      <c r="H228" s="507">
        <v>117665.3594</v>
      </c>
      <c r="I228" s="390"/>
      <c r="J228" s="358">
        <v>2</v>
      </c>
      <c r="K228" s="358">
        <v>2</v>
      </c>
      <c r="L228" s="358">
        <v>2</v>
      </c>
      <c r="M228" s="390"/>
      <c r="N228" s="437" t="s">
        <v>462</v>
      </c>
      <c r="O228" s="435"/>
      <c r="P228" s="391" t="s">
        <v>422</v>
      </c>
      <c r="Q228" s="392"/>
      <c r="R228" s="505">
        <v>209260.5</v>
      </c>
      <c r="S228" s="505">
        <v>218695.98439999999</v>
      </c>
      <c r="T228" s="505">
        <v>235330.7188</v>
      </c>
      <c r="U228" s="506">
        <v>663287.20319999999</v>
      </c>
      <c r="W228" s="386"/>
      <c r="X228" s="386"/>
    </row>
    <row r="229" spans="1:24">
      <c r="A229" s="387" t="s">
        <v>188</v>
      </c>
      <c r="B229" s="389" t="s">
        <v>471</v>
      </c>
      <c r="C229" s="435"/>
      <c r="D229" s="389" t="s">
        <v>462</v>
      </c>
      <c r="E229" s="390"/>
      <c r="F229" s="507">
        <v>102737.63280000001</v>
      </c>
      <c r="G229" s="507">
        <v>107370.0313</v>
      </c>
      <c r="H229" s="507">
        <v>115618.6094</v>
      </c>
      <c r="I229" s="390"/>
      <c r="J229" s="358">
        <v>1</v>
      </c>
      <c r="K229" s="358">
        <v>1</v>
      </c>
      <c r="L229" s="358">
        <v>1</v>
      </c>
      <c r="M229" s="390"/>
      <c r="N229" s="437" t="s">
        <v>462</v>
      </c>
      <c r="O229" s="435"/>
      <c r="P229" s="391" t="s">
        <v>423</v>
      </c>
      <c r="Q229" s="392"/>
      <c r="R229" s="505">
        <v>102737.63280000001</v>
      </c>
      <c r="S229" s="505">
        <v>107370.0313</v>
      </c>
      <c r="T229" s="505">
        <v>115618.6094</v>
      </c>
      <c r="U229" s="506">
        <v>325726.27350000001</v>
      </c>
      <c r="W229" s="386"/>
      <c r="X229" s="386"/>
    </row>
    <row r="230" spans="1:24">
      <c r="A230" s="387" t="s">
        <v>188</v>
      </c>
      <c r="B230" s="389" t="s">
        <v>472</v>
      </c>
      <c r="C230" s="435"/>
      <c r="D230" s="389" t="s">
        <v>462</v>
      </c>
      <c r="E230" s="390"/>
      <c r="F230" s="507">
        <v>118800.6875</v>
      </c>
      <c r="G230" s="507">
        <v>124157.36719999999</v>
      </c>
      <c r="H230" s="507">
        <v>133456.04689999999</v>
      </c>
      <c r="I230" s="390"/>
      <c r="J230" s="358">
        <v>2</v>
      </c>
      <c r="K230" s="358">
        <v>2</v>
      </c>
      <c r="L230" s="358">
        <v>2</v>
      </c>
      <c r="M230" s="390"/>
      <c r="N230" s="437" t="s">
        <v>462</v>
      </c>
      <c r="O230" s="435"/>
      <c r="P230" s="391" t="s">
        <v>416</v>
      </c>
      <c r="Q230" s="392"/>
      <c r="R230" s="505">
        <v>237601.375</v>
      </c>
      <c r="S230" s="505">
        <v>248314.73439999999</v>
      </c>
      <c r="T230" s="505">
        <v>266912.09379999997</v>
      </c>
      <c r="U230" s="506">
        <v>752828.20319999987</v>
      </c>
      <c r="W230" s="386"/>
      <c r="X230" s="386"/>
    </row>
    <row r="231" spans="1:24">
      <c r="A231" s="387" t="s">
        <v>188</v>
      </c>
      <c r="B231" s="389" t="s">
        <v>472</v>
      </c>
      <c r="C231" s="435"/>
      <c r="D231" s="389" t="s">
        <v>462</v>
      </c>
      <c r="E231" s="390"/>
      <c r="F231" s="507">
        <v>107925.0469</v>
      </c>
      <c r="G231" s="507">
        <v>112791.34375</v>
      </c>
      <c r="H231" s="507">
        <v>122788.42969999999</v>
      </c>
      <c r="I231" s="390"/>
      <c r="J231" s="358">
        <v>2</v>
      </c>
      <c r="K231" s="358">
        <v>2</v>
      </c>
      <c r="L231" s="358">
        <v>2</v>
      </c>
      <c r="M231" s="390"/>
      <c r="N231" s="437" t="s">
        <v>462</v>
      </c>
      <c r="O231" s="435"/>
      <c r="P231" s="391" t="s">
        <v>422</v>
      </c>
      <c r="Q231" s="392"/>
      <c r="R231" s="505">
        <v>215850.0938</v>
      </c>
      <c r="S231" s="505">
        <v>225582.6875</v>
      </c>
      <c r="T231" s="505">
        <v>245576.85939999999</v>
      </c>
      <c r="U231" s="506">
        <v>687009.64069999999</v>
      </c>
      <c r="W231" s="386"/>
      <c r="X231" s="386"/>
    </row>
    <row r="232" spans="1:24">
      <c r="A232" s="387" t="s">
        <v>188</v>
      </c>
      <c r="B232" s="389" t="s">
        <v>473</v>
      </c>
      <c r="C232" s="435"/>
      <c r="D232" s="389" t="s">
        <v>462</v>
      </c>
      <c r="E232" s="390"/>
      <c r="F232" s="507">
        <v>133459.5</v>
      </c>
      <c r="G232" s="507">
        <v>140417.7188</v>
      </c>
      <c r="H232" s="507">
        <v>151140.29689999999</v>
      </c>
      <c r="I232" s="390"/>
      <c r="J232" s="358">
        <v>1</v>
      </c>
      <c r="K232" s="358">
        <v>1</v>
      </c>
      <c r="L232" s="358">
        <v>1</v>
      </c>
      <c r="M232" s="390"/>
      <c r="N232" s="437" t="s">
        <v>462</v>
      </c>
      <c r="O232" s="435"/>
      <c r="P232" s="391" t="s">
        <v>416</v>
      </c>
      <c r="Q232" s="392"/>
      <c r="R232" s="505">
        <v>133459.5</v>
      </c>
      <c r="S232" s="505">
        <v>140417.7188</v>
      </c>
      <c r="T232" s="505">
        <v>151140.29689999999</v>
      </c>
      <c r="U232" s="506">
        <v>425017.51569999999</v>
      </c>
      <c r="W232" s="386"/>
      <c r="X232" s="386"/>
    </row>
    <row r="233" spans="1:24">
      <c r="A233" s="387" t="s">
        <v>188</v>
      </c>
      <c r="B233" s="389" t="s">
        <v>474</v>
      </c>
      <c r="C233" s="435"/>
      <c r="D233" s="389" t="s">
        <v>462</v>
      </c>
      <c r="E233" s="390"/>
      <c r="F233" s="507">
        <v>64480.730499999998</v>
      </c>
      <c r="G233" s="507">
        <v>67388.148400000005</v>
      </c>
      <c r="H233" s="507">
        <v>76415.875</v>
      </c>
      <c r="I233" s="390"/>
      <c r="J233" s="358">
        <v>1</v>
      </c>
      <c r="K233" s="358">
        <v>1</v>
      </c>
      <c r="L233" s="358">
        <v>1</v>
      </c>
      <c r="M233" s="390"/>
      <c r="N233" s="437" t="s">
        <v>462</v>
      </c>
      <c r="O233" s="435"/>
      <c r="P233" s="391" t="s">
        <v>416</v>
      </c>
      <c r="Q233" s="392"/>
      <c r="R233" s="505">
        <v>64480.730499999998</v>
      </c>
      <c r="S233" s="505">
        <v>67388.148400000005</v>
      </c>
      <c r="T233" s="505">
        <v>76415.875</v>
      </c>
      <c r="U233" s="506">
        <v>208284.75390000001</v>
      </c>
      <c r="W233" s="386"/>
      <c r="X233" s="386"/>
    </row>
    <row r="234" spans="1:24">
      <c r="A234" s="387" t="s">
        <v>188</v>
      </c>
      <c r="B234" s="389" t="s">
        <v>475</v>
      </c>
      <c r="C234" s="435"/>
      <c r="D234" s="389" t="s">
        <v>462</v>
      </c>
      <c r="E234" s="390"/>
      <c r="F234" s="507">
        <v>65157.296900000001</v>
      </c>
      <c r="G234" s="507">
        <v>68095.218800000002</v>
      </c>
      <c r="H234" s="507">
        <v>76673.281300000002</v>
      </c>
      <c r="I234" s="390"/>
      <c r="J234" s="358">
        <v>1</v>
      </c>
      <c r="K234" s="358">
        <v>1</v>
      </c>
      <c r="L234" s="358">
        <v>1</v>
      </c>
      <c r="M234" s="390"/>
      <c r="N234" s="437" t="s">
        <v>462</v>
      </c>
      <c r="O234" s="435"/>
      <c r="P234" s="391" t="s">
        <v>416</v>
      </c>
      <c r="Q234" s="392"/>
      <c r="R234" s="505">
        <v>65157.296900000001</v>
      </c>
      <c r="S234" s="505">
        <v>68095.218800000002</v>
      </c>
      <c r="T234" s="505">
        <v>76673.281300000002</v>
      </c>
      <c r="U234" s="506">
        <v>209925.79699999999</v>
      </c>
      <c r="W234" s="386"/>
      <c r="X234" s="386"/>
    </row>
    <row r="235" spans="1:24">
      <c r="A235" s="387" t="s">
        <v>188</v>
      </c>
      <c r="B235" s="389" t="s">
        <v>476</v>
      </c>
      <c r="C235" s="435"/>
      <c r="D235" s="389" t="s">
        <v>462</v>
      </c>
      <c r="E235" s="390"/>
      <c r="F235" s="507">
        <v>112709.46875</v>
      </c>
      <c r="G235" s="507">
        <v>118127.94530000001</v>
      </c>
      <c r="H235" s="507">
        <v>129268.2344</v>
      </c>
      <c r="I235" s="390"/>
      <c r="J235" s="358">
        <v>2</v>
      </c>
      <c r="K235" s="358">
        <v>2</v>
      </c>
      <c r="L235" s="358">
        <v>2</v>
      </c>
      <c r="M235" s="390"/>
      <c r="N235" s="437" t="s">
        <v>462</v>
      </c>
      <c r="O235" s="435"/>
      <c r="P235" s="391" t="s">
        <v>420</v>
      </c>
      <c r="Q235" s="392"/>
      <c r="R235" s="505">
        <v>225418.9375</v>
      </c>
      <c r="S235" s="505">
        <v>236255.89060000001</v>
      </c>
      <c r="T235" s="505">
        <v>258536.4688</v>
      </c>
      <c r="U235" s="506">
        <v>720211.29690000007</v>
      </c>
      <c r="W235" s="386"/>
      <c r="X235" s="386"/>
    </row>
    <row r="236" spans="1:24">
      <c r="A236" s="387" t="s">
        <v>188</v>
      </c>
      <c r="B236" s="389" t="s">
        <v>477</v>
      </c>
      <c r="C236" s="435"/>
      <c r="D236" s="389" t="s">
        <v>462</v>
      </c>
      <c r="E236" s="390"/>
      <c r="F236" s="507">
        <v>98789.614599999986</v>
      </c>
      <c r="G236" s="507">
        <v>103244.01043333333</v>
      </c>
      <c r="H236" s="507">
        <v>113681.51043333333</v>
      </c>
      <c r="I236" s="390"/>
      <c r="J236" s="358">
        <v>3</v>
      </c>
      <c r="K236" s="358">
        <v>3</v>
      </c>
      <c r="L236" s="358">
        <v>3</v>
      </c>
      <c r="M236" s="390"/>
      <c r="N236" s="437" t="s">
        <v>462</v>
      </c>
      <c r="O236" s="435"/>
      <c r="P236" s="391" t="s">
        <v>421</v>
      </c>
      <c r="Q236" s="392"/>
      <c r="R236" s="505">
        <v>296368.84379999997</v>
      </c>
      <c r="S236" s="505">
        <v>309732.03129999997</v>
      </c>
      <c r="T236" s="505">
        <v>341044.53129999997</v>
      </c>
      <c r="U236" s="506">
        <v>947145.40639999998</v>
      </c>
      <c r="W236" s="386"/>
      <c r="X236" s="386"/>
    </row>
    <row r="237" spans="1:24">
      <c r="A237" s="387" t="s">
        <v>188</v>
      </c>
      <c r="B237" s="389" t="s">
        <v>477</v>
      </c>
      <c r="C237" s="435"/>
      <c r="D237" s="389" t="s">
        <v>462</v>
      </c>
      <c r="E237" s="390"/>
      <c r="F237" s="507">
        <v>180316.51560000001</v>
      </c>
      <c r="G237" s="507">
        <v>188446.9063</v>
      </c>
      <c r="H237" s="507">
        <v>202336.375</v>
      </c>
      <c r="I237" s="390"/>
      <c r="J237" s="358">
        <v>1</v>
      </c>
      <c r="K237" s="358">
        <v>1</v>
      </c>
      <c r="L237" s="358">
        <v>1</v>
      </c>
      <c r="M237" s="390"/>
      <c r="N237" s="437" t="s">
        <v>462</v>
      </c>
      <c r="O237" s="435"/>
      <c r="P237" s="391" t="s">
        <v>422</v>
      </c>
      <c r="Q237" s="392"/>
      <c r="R237" s="505">
        <v>180316.51560000001</v>
      </c>
      <c r="S237" s="505">
        <v>188446.9063</v>
      </c>
      <c r="T237" s="505">
        <v>202336.375</v>
      </c>
      <c r="U237" s="506">
        <v>571099.79689999996</v>
      </c>
      <c r="W237" s="386"/>
      <c r="X237" s="386"/>
    </row>
    <row r="238" spans="1:24">
      <c r="A238" s="387" t="s">
        <v>188</v>
      </c>
      <c r="B238" s="389" t="s">
        <v>478</v>
      </c>
      <c r="C238" s="435"/>
      <c r="D238" s="389" t="s">
        <v>462</v>
      </c>
      <c r="E238" s="390"/>
      <c r="F238" s="507">
        <v>187249.6875</v>
      </c>
      <c r="G238" s="507">
        <v>195692.70310000001</v>
      </c>
      <c r="H238" s="507">
        <v>210117.9375</v>
      </c>
      <c r="I238" s="390"/>
      <c r="J238" s="358">
        <v>1</v>
      </c>
      <c r="K238" s="358">
        <v>1</v>
      </c>
      <c r="L238" s="358">
        <v>1</v>
      </c>
      <c r="M238" s="390"/>
      <c r="N238" s="437" t="s">
        <v>462</v>
      </c>
      <c r="O238" s="435"/>
      <c r="P238" s="391" t="s">
        <v>416</v>
      </c>
      <c r="Q238" s="392"/>
      <c r="R238" s="505">
        <v>187249.6875</v>
      </c>
      <c r="S238" s="505">
        <v>195692.70310000001</v>
      </c>
      <c r="T238" s="505">
        <v>210117.9375</v>
      </c>
      <c r="U238" s="506">
        <v>593060.32810000004</v>
      </c>
      <c r="W238" s="386"/>
      <c r="X238" s="386"/>
    </row>
    <row r="239" spans="1:24">
      <c r="A239" s="387" t="s">
        <v>188</v>
      </c>
      <c r="B239" s="389" t="s">
        <v>479</v>
      </c>
      <c r="C239" s="435"/>
      <c r="D239" s="389" t="s">
        <v>462</v>
      </c>
      <c r="E239" s="390"/>
      <c r="F239" s="507">
        <v>159233.0521</v>
      </c>
      <c r="G239" s="507">
        <v>166412.82293333331</v>
      </c>
      <c r="H239" s="507">
        <v>182265.875</v>
      </c>
      <c r="I239" s="390"/>
      <c r="J239" s="358">
        <v>3</v>
      </c>
      <c r="K239" s="358">
        <v>3</v>
      </c>
      <c r="L239" s="358">
        <v>3</v>
      </c>
      <c r="M239" s="390"/>
      <c r="N239" s="437" t="s">
        <v>462</v>
      </c>
      <c r="O239" s="435"/>
      <c r="P239" s="391" t="s">
        <v>416</v>
      </c>
      <c r="Q239" s="392"/>
      <c r="R239" s="505">
        <v>477699.15630000003</v>
      </c>
      <c r="S239" s="505">
        <v>499238.46879999992</v>
      </c>
      <c r="T239" s="505">
        <v>546797.625</v>
      </c>
      <c r="U239" s="506">
        <v>1523735.2500999998</v>
      </c>
      <c r="W239" s="386"/>
      <c r="X239" s="386"/>
    </row>
    <row r="240" spans="1:24">
      <c r="A240" s="387" t="s">
        <v>188</v>
      </c>
      <c r="B240" s="389" t="s">
        <v>480</v>
      </c>
      <c r="C240" s="435"/>
      <c r="D240" s="389" t="s">
        <v>462</v>
      </c>
      <c r="E240" s="390"/>
      <c r="F240" s="507">
        <v>192523.26560000001</v>
      </c>
      <c r="G240" s="507">
        <v>201204.07810000001</v>
      </c>
      <c r="H240" s="507">
        <v>219593.29689999999</v>
      </c>
      <c r="I240" s="390"/>
      <c r="J240" s="358">
        <v>1</v>
      </c>
      <c r="K240" s="358">
        <v>1</v>
      </c>
      <c r="L240" s="358">
        <v>1</v>
      </c>
      <c r="M240" s="390"/>
      <c r="N240" s="437" t="s">
        <v>462</v>
      </c>
      <c r="O240" s="435"/>
      <c r="P240" s="391" t="s">
        <v>416</v>
      </c>
      <c r="Q240" s="392"/>
      <c r="R240" s="505">
        <v>192523.26560000001</v>
      </c>
      <c r="S240" s="505">
        <v>201204.07810000001</v>
      </c>
      <c r="T240" s="505">
        <v>219593.29689999999</v>
      </c>
      <c r="U240" s="506">
        <v>613320.64060000004</v>
      </c>
      <c r="W240" s="386"/>
      <c r="X240" s="386"/>
    </row>
    <row r="241" spans="1:24" ht="24">
      <c r="A241" s="387" t="s">
        <v>188</v>
      </c>
      <c r="B241" s="389" t="s">
        <v>481</v>
      </c>
      <c r="C241" s="435"/>
      <c r="D241" s="389" t="s">
        <v>462</v>
      </c>
      <c r="E241" s="390"/>
      <c r="F241" s="507">
        <v>78580.335900000005</v>
      </c>
      <c r="G241" s="507">
        <v>82123.5</v>
      </c>
      <c r="H241" s="507">
        <v>88645.507800000007</v>
      </c>
      <c r="I241" s="390"/>
      <c r="J241" s="358">
        <v>1</v>
      </c>
      <c r="K241" s="358">
        <v>1</v>
      </c>
      <c r="L241" s="358">
        <v>1</v>
      </c>
      <c r="M241" s="390"/>
      <c r="N241" s="437" t="s">
        <v>462</v>
      </c>
      <c r="O241" s="435"/>
      <c r="P241" s="391" t="s">
        <v>416</v>
      </c>
      <c r="Q241" s="392"/>
      <c r="R241" s="505">
        <v>78580.335900000005</v>
      </c>
      <c r="S241" s="505">
        <v>82123.5</v>
      </c>
      <c r="T241" s="505">
        <v>88645.507800000007</v>
      </c>
      <c r="U241" s="506">
        <v>249349.34370000003</v>
      </c>
      <c r="W241" s="386"/>
      <c r="X241" s="386"/>
    </row>
    <row r="242" spans="1:24">
      <c r="A242" s="387" t="s">
        <v>188</v>
      </c>
      <c r="B242" s="389" t="s">
        <v>482</v>
      </c>
      <c r="C242" s="435"/>
      <c r="D242" s="389" t="s">
        <v>462</v>
      </c>
      <c r="E242" s="390"/>
      <c r="F242" s="507">
        <v>29418.271499999999</v>
      </c>
      <c r="G242" s="507">
        <v>30744.730500000001</v>
      </c>
      <c r="H242" s="507">
        <v>35284.121099999997</v>
      </c>
      <c r="I242" s="390"/>
      <c r="J242" s="358">
        <v>1</v>
      </c>
      <c r="K242" s="358">
        <v>1</v>
      </c>
      <c r="L242" s="358">
        <v>1</v>
      </c>
      <c r="M242" s="390"/>
      <c r="N242" s="437" t="s">
        <v>462</v>
      </c>
      <c r="O242" s="435"/>
      <c r="P242" s="391" t="s">
        <v>421</v>
      </c>
      <c r="Q242" s="392"/>
      <c r="R242" s="505">
        <v>29418.271499999999</v>
      </c>
      <c r="S242" s="505">
        <v>30744.730500000001</v>
      </c>
      <c r="T242" s="505">
        <v>35284.121099999997</v>
      </c>
      <c r="U242" s="506">
        <v>95447.123099999997</v>
      </c>
      <c r="W242" s="386"/>
      <c r="X242" s="386"/>
    </row>
    <row r="243" spans="1:24">
      <c r="A243" s="387" t="s">
        <v>188</v>
      </c>
      <c r="B243" s="389" t="s">
        <v>483</v>
      </c>
      <c r="C243" s="435"/>
      <c r="D243" s="389" t="s">
        <v>462</v>
      </c>
      <c r="E243" s="390"/>
      <c r="F243" s="507">
        <v>200648.76560000001</v>
      </c>
      <c r="G243" s="507">
        <v>209695.9375</v>
      </c>
      <c r="H243" s="507">
        <v>227181</v>
      </c>
      <c r="I243" s="390"/>
      <c r="J243" s="358">
        <v>1</v>
      </c>
      <c r="K243" s="358">
        <v>1</v>
      </c>
      <c r="L243" s="358">
        <v>1</v>
      </c>
      <c r="M243" s="390"/>
      <c r="N243" s="437" t="s">
        <v>462</v>
      </c>
      <c r="O243" s="435"/>
      <c r="P243" s="391" t="s">
        <v>416</v>
      </c>
      <c r="Q243" s="392"/>
      <c r="R243" s="505">
        <v>200648.76560000001</v>
      </c>
      <c r="S243" s="505">
        <v>209695.9375</v>
      </c>
      <c r="T243" s="505">
        <v>227181</v>
      </c>
      <c r="U243" s="506">
        <v>637525.70310000004</v>
      </c>
      <c r="W243" s="386"/>
      <c r="X243" s="386"/>
    </row>
    <row r="244" spans="1:24">
      <c r="A244" s="387" t="s">
        <v>188</v>
      </c>
      <c r="B244" s="389" t="s">
        <v>484</v>
      </c>
      <c r="C244" s="435"/>
      <c r="D244" s="389" t="s">
        <v>462</v>
      </c>
      <c r="E244" s="390"/>
      <c r="F244" s="507">
        <v>117788.19791666667</v>
      </c>
      <c r="G244" s="507">
        <v>123099.21875</v>
      </c>
      <c r="H244" s="507">
        <v>136268.29166666666</v>
      </c>
      <c r="I244" s="390"/>
      <c r="J244" s="358">
        <v>6</v>
      </c>
      <c r="K244" s="358">
        <v>6</v>
      </c>
      <c r="L244" s="358">
        <v>6</v>
      </c>
      <c r="M244" s="390"/>
      <c r="N244" s="437" t="s">
        <v>462</v>
      </c>
      <c r="O244" s="435"/>
      <c r="P244" s="391" t="s">
        <v>416</v>
      </c>
      <c r="Q244" s="392"/>
      <c r="R244" s="505">
        <v>706729.1875</v>
      </c>
      <c r="S244" s="505">
        <v>738595.3125</v>
      </c>
      <c r="T244" s="505">
        <v>817609.75</v>
      </c>
      <c r="U244" s="506">
        <v>2262934.25</v>
      </c>
      <c r="W244" s="386"/>
      <c r="X244" s="386"/>
    </row>
    <row r="245" spans="1:24">
      <c r="A245" s="387" t="s">
        <v>188</v>
      </c>
      <c r="B245" s="389" t="s">
        <v>485</v>
      </c>
      <c r="C245" s="435"/>
      <c r="D245" s="389" t="s">
        <v>486</v>
      </c>
      <c r="E245" s="390"/>
      <c r="F245" s="507">
        <v>15895.483399999999</v>
      </c>
      <c r="G245" s="507">
        <v>16612.205099999999</v>
      </c>
      <c r="H245" s="507">
        <v>19054.724600000001</v>
      </c>
      <c r="I245" s="390"/>
      <c r="J245" s="358">
        <v>1</v>
      </c>
      <c r="K245" s="358">
        <v>1</v>
      </c>
      <c r="L245" s="358">
        <v>1</v>
      </c>
      <c r="M245" s="390"/>
      <c r="N245" s="437" t="s">
        <v>486</v>
      </c>
      <c r="O245" s="435"/>
      <c r="P245" s="391" t="s">
        <v>422</v>
      </c>
      <c r="Q245" s="392"/>
      <c r="R245" s="505">
        <v>15895.483399999999</v>
      </c>
      <c r="S245" s="505">
        <v>16612.205099999999</v>
      </c>
      <c r="T245" s="505">
        <v>19054.724600000001</v>
      </c>
      <c r="U245" s="506">
        <v>51562.413099999998</v>
      </c>
      <c r="W245" s="386"/>
      <c r="X245" s="386"/>
    </row>
    <row r="246" spans="1:24">
      <c r="A246" s="387" t="s">
        <v>188</v>
      </c>
      <c r="B246" s="389" t="s">
        <v>485</v>
      </c>
      <c r="C246" s="435"/>
      <c r="D246" s="389" t="s">
        <v>486</v>
      </c>
      <c r="E246" s="390"/>
      <c r="F246" s="507">
        <v>40041.804700000001</v>
      </c>
      <c r="G246" s="507">
        <v>41847.273399999998</v>
      </c>
      <c r="H246" s="507">
        <v>45286.355499999998</v>
      </c>
      <c r="I246" s="390"/>
      <c r="J246" s="358">
        <v>1</v>
      </c>
      <c r="K246" s="358">
        <v>1</v>
      </c>
      <c r="L246" s="358">
        <v>1</v>
      </c>
      <c r="M246" s="390"/>
      <c r="N246" s="437" t="s">
        <v>486</v>
      </c>
      <c r="O246" s="435"/>
      <c r="P246" s="391" t="s">
        <v>428</v>
      </c>
      <c r="Q246" s="392"/>
      <c r="R246" s="505">
        <v>40041.804700000001</v>
      </c>
      <c r="S246" s="505">
        <v>41847.273399999998</v>
      </c>
      <c r="T246" s="505">
        <v>45286.355499999998</v>
      </c>
      <c r="U246" s="506">
        <v>127175.43359999999</v>
      </c>
      <c r="W246" s="386"/>
      <c r="X246" s="386"/>
    </row>
    <row r="247" spans="1:24">
      <c r="A247" s="387" t="s">
        <v>188</v>
      </c>
      <c r="B247" s="389" t="s">
        <v>485</v>
      </c>
      <c r="C247" s="435"/>
      <c r="D247" s="389" t="s">
        <v>486</v>
      </c>
      <c r="E247" s="390"/>
      <c r="F247" s="507">
        <v>51568.125</v>
      </c>
      <c r="G247" s="507">
        <v>53893.308599999997</v>
      </c>
      <c r="H247" s="507">
        <v>60112.523399999998</v>
      </c>
      <c r="I247" s="390"/>
      <c r="J247" s="358">
        <v>1</v>
      </c>
      <c r="K247" s="358">
        <v>1</v>
      </c>
      <c r="L247" s="358">
        <v>1</v>
      </c>
      <c r="M247" s="390"/>
      <c r="N247" s="437" t="s">
        <v>486</v>
      </c>
      <c r="O247" s="435"/>
      <c r="P247" s="391" t="s">
        <v>431</v>
      </c>
      <c r="Q247" s="392"/>
      <c r="R247" s="505">
        <v>51568.125</v>
      </c>
      <c r="S247" s="505">
        <v>53893.308599999997</v>
      </c>
      <c r="T247" s="505">
        <v>60112.523399999998</v>
      </c>
      <c r="U247" s="506">
        <v>165573.95699999999</v>
      </c>
      <c r="W247" s="386"/>
      <c r="X247" s="386"/>
    </row>
    <row r="248" spans="1:24">
      <c r="A248" s="387" t="s">
        <v>188</v>
      </c>
      <c r="B248" s="389" t="s">
        <v>485</v>
      </c>
      <c r="C248" s="435"/>
      <c r="D248" s="389" t="s">
        <v>486</v>
      </c>
      <c r="E248" s="390"/>
      <c r="F248" s="507">
        <v>13738.354499999999</v>
      </c>
      <c r="G248" s="507">
        <v>14357.8115</v>
      </c>
      <c r="H248" s="507">
        <v>16543.3887</v>
      </c>
      <c r="I248" s="390"/>
      <c r="J248" s="358">
        <v>1</v>
      </c>
      <c r="K248" s="358">
        <v>1</v>
      </c>
      <c r="L248" s="358">
        <v>1</v>
      </c>
      <c r="M248" s="390"/>
      <c r="N248" s="437" t="s">
        <v>486</v>
      </c>
      <c r="O248" s="435"/>
      <c r="P248" s="391" t="s">
        <v>424</v>
      </c>
      <c r="Q248" s="392"/>
      <c r="R248" s="505">
        <v>13738.354499999999</v>
      </c>
      <c r="S248" s="505">
        <v>14357.8115</v>
      </c>
      <c r="T248" s="505">
        <v>16543.3887</v>
      </c>
      <c r="U248" s="506">
        <v>44639.554699999993</v>
      </c>
      <c r="W248" s="386"/>
      <c r="X248" s="386"/>
    </row>
    <row r="249" spans="1:24">
      <c r="A249" s="387" t="s">
        <v>188</v>
      </c>
      <c r="B249" s="389" t="s">
        <v>487</v>
      </c>
      <c r="C249" s="435"/>
      <c r="D249" s="389" t="s">
        <v>486</v>
      </c>
      <c r="E249" s="390"/>
      <c r="F249" s="507">
        <v>42797.007799999999</v>
      </c>
      <c r="G249" s="507">
        <v>44902.402300000002</v>
      </c>
      <c r="H249" s="507">
        <v>48645.496099999997</v>
      </c>
      <c r="I249" s="390"/>
      <c r="J249" s="358">
        <v>1</v>
      </c>
      <c r="K249" s="358">
        <v>1</v>
      </c>
      <c r="L249" s="358">
        <v>1</v>
      </c>
      <c r="M249" s="390"/>
      <c r="N249" s="437" t="s">
        <v>486</v>
      </c>
      <c r="O249" s="435"/>
      <c r="P249" s="391" t="s">
        <v>416</v>
      </c>
      <c r="Q249" s="392"/>
      <c r="R249" s="505">
        <v>42797.007799999999</v>
      </c>
      <c r="S249" s="505">
        <v>44902.402300000002</v>
      </c>
      <c r="T249" s="505">
        <v>48645.496099999997</v>
      </c>
      <c r="U249" s="506">
        <v>136344.9062</v>
      </c>
      <c r="W249" s="386"/>
      <c r="X249" s="386"/>
    </row>
    <row r="250" spans="1:24">
      <c r="A250" s="387" t="s">
        <v>188</v>
      </c>
      <c r="B250" s="389" t="s">
        <v>487</v>
      </c>
      <c r="C250" s="435"/>
      <c r="D250" s="389" t="s">
        <v>486</v>
      </c>
      <c r="E250" s="390"/>
      <c r="F250" s="507">
        <v>53779.281300000002</v>
      </c>
      <c r="G250" s="507">
        <v>56451.820299999999</v>
      </c>
      <c r="H250" s="507">
        <v>60596.539100000002</v>
      </c>
      <c r="I250" s="390"/>
      <c r="J250" s="358">
        <v>1</v>
      </c>
      <c r="K250" s="358">
        <v>1</v>
      </c>
      <c r="L250" s="358">
        <v>1</v>
      </c>
      <c r="M250" s="390"/>
      <c r="N250" s="437" t="s">
        <v>486</v>
      </c>
      <c r="O250" s="435"/>
      <c r="P250" s="391" t="s">
        <v>421</v>
      </c>
      <c r="Q250" s="392"/>
      <c r="R250" s="505">
        <v>53779.281300000002</v>
      </c>
      <c r="S250" s="505">
        <v>56451.820299999999</v>
      </c>
      <c r="T250" s="505">
        <v>60596.539100000002</v>
      </c>
      <c r="U250" s="506">
        <v>170827.64069999999</v>
      </c>
      <c r="W250" s="386"/>
      <c r="X250" s="386"/>
    </row>
    <row r="251" spans="1:24">
      <c r="A251" s="387" t="s">
        <v>188</v>
      </c>
      <c r="B251" s="389" t="s">
        <v>488</v>
      </c>
      <c r="C251" s="435"/>
      <c r="D251" s="389" t="s">
        <v>486</v>
      </c>
      <c r="E251" s="390"/>
      <c r="F251" s="507">
        <v>44368.218766666665</v>
      </c>
      <c r="G251" s="507">
        <v>46368.760433333337</v>
      </c>
      <c r="H251" s="507">
        <v>51671.468766666665</v>
      </c>
      <c r="I251" s="390"/>
      <c r="J251" s="358">
        <v>3</v>
      </c>
      <c r="K251" s="358">
        <v>3</v>
      </c>
      <c r="L251" s="358">
        <v>3</v>
      </c>
      <c r="M251" s="390"/>
      <c r="N251" s="437" t="s">
        <v>486</v>
      </c>
      <c r="O251" s="435"/>
      <c r="P251" s="391" t="s">
        <v>416</v>
      </c>
      <c r="Q251" s="392"/>
      <c r="R251" s="505">
        <v>133104.6563</v>
      </c>
      <c r="S251" s="505">
        <v>139106.2813</v>
      </c>
      <c r="T251" s="505">
        <v>155014.4063</v>
      </c>
      <c r="U251" s="506">
        <v>427225.34389999998</v>
      </c>
      <c r="W251" s="386"/>
      <c r="X251" s="386"/>
    </row>
    <row r="252" spans="1:24">
      <c r="A252" s="387" t="s">
        <v>188</v>
      </c>
      <c r="B252" s="389" t="s">
        <v>489</v>
      </c>
      <c r="C252" s="435"/>
      <c r="D252" s="389" t="s">
        <v>486</v>
      </c>
      <c r="E252" s="390"/>
      <c r="F252" s="507">
        <v>18385.716799999998</v>
      </c>
      <c r="G252" s="507">
        <v>19214.722699999998</v>
      </c>
      <c r="H252" s="507">
        <v>22033.554700000001</v>
      </c>
      <c r="I252" s="390"/>
      <c r="J252" s="358">
        <v>1</v>
      </c>
      <c r="K252" s="358">
        <v>1</v>
      </c>
      <c r="L252" s="358">
        <v>1</v>
      </c>
      <c r="M252" s="390"/>
      <c r="N252" s="437" t="s">
        <v>486</v>
      </c>
      <c r="O252" s="435"/>
      <c r="P252" s="391" t="s">
        <v>420</v>
      </c>
      <c r="Q252" s="392"/>
      <c r="R252" s="505">
        <v>18385.716799999998</v>
      </c>
      <c r="S252" s="505">
        <v>19214.722699999998</v>
      </c>
      <c r="T252" s="505">
        <v>22033.554700000001</v>
      </c>
      <c r="U252" s="506">
        <v>59633.994199999994</v>
      </c>
      <c r="W252" s="386"/>
      <c r="X252" s="386"/>
    </row>
    <row r="253" spans="1:24">
      <c r="A253" s="387" t="s">
        <v>188</v>
      </c>
      <c r="B253" s="389" t="s">
        <v>489</v>
      </c>
      <c r="C253" s="435"/>
      <c r="D253" s="389" t="s">
        <v>486</v>
      </c>
      <c r="E253" s="390"/>
      <c r="F253" s="507">
        <v>21506.7578125</v>
      </c>
      <c r="G253" s="507">
        <v>22476.4882875</v>
      </c>
      <c r="H253" s="507">
        <v>25684.296875</v>
      </c>
      <c r="I253" s="390"/>
      <c r="J253" s="358">
        <v>8</v>
      </c>
      <c r="K253" s="358">
        <v>8</v>
      </c>
      <c r="L253" s="358">
        <v>8</v>
      </c>
      <c r="M253" s="390"/>
      <c r="N253" s="437" t="s">
        <v>486</v>
      </c>
      <c r="O253" s="435"/>
      <c r="P253" s="391" t="s">
        <v>416</v>
      </c>
      <c r="Q253" s="392"/>
      <c r="R253" s="505">
        <v>172054.0625</v>
      </c>
      <c r="S253" s="505">
        <v>179811.9063</v>
      </c>
      <c r="T253" s="505">
        <v>205474.375</v>
      </c>
      <c r="U253" s="506">
        <v>557340.34380000003</v>
      </c>
      <c r="W253" s="386"/>
      <c r="X253" s="386"/>
    </row>
    <row r="254" spans="1:24">
      <c r="A254" s="387" t="s">
        <v>188</v>
      </c>
      <c r="B254" s="389" t="s">
        <v>489</v>
      </c>
      <c r="C254" s="435"/>
      <c r="D254" s="389" t="s">
        <v>486</v>
      </c>
      <c r="E254" s="390"/>
      <c r="F254" s="507">
        <v>18019.75</v>
      </c>
      <c r="G254" s="507">
        <v>18832.2539</v>
      </c>
      <c r="H254" s="507">
        <v>21637.783200000002</v>
      </c>
      <c r="I254" s="390"/>
      <c r="J254" s="358">
        <v>1</v>
      </c>
      <c r="K254" s="358">
        <v>1</v>
      </c>
      <c r="L254" s="358">
        <v>1</v>
      </c>
      <c r="M254" s="390"/>
      <c r="N254" s="437" t="s">
        <v>486</v>
      </c>
      <c r="O254" s="435"/>
      <c r="P254" s="391" t="s">
        <v>422</v>
      </c>
      <c r="Q254" s="392"/>
      <c r="R254" s="505">
        <v>18019.75</v>
      </c>
      <c r="S254" s="505">
        <v>18832.2539</v>
      </c>
      <c r="T254" s="505">
        <v>21637.783200000002</v>
      </c>
      <c r="U254" s="506">
        <v>58489.787100000001</v>
      </c>
      <c r="W254" s="386"/>
      <c r="X254" s="386"/>
    </row>
    <row r="255" spans="1:24">
      <c r="A255" s="387" t="s">
        <v>188</v>
      </c>
      <c r="B255" s="389" t="s">
        <v>490</v>
      </c>
      <c r="C255" s="435"/>
      <c r="D255" s="389" t="s">
        <v>486</v>
      </c>
      <c r="E255" s="390"/>
      <c r="F255" s="507">
        <v>24045.703128571426</v>
      </c>
      <c r="G255" s="507">
        <v>25129.912942857143</v>
      </c>
      <c r="H255" s="507">
        <v>28747.435271428571</v>
      </c>
      <c r="I255" s="390"/>
      <c r="J255" s="358">
        <v>7</v>
      </c>
      <c r="K255" s="358">
        <v>7</v>
      </c>
      <c r="L255" s="358">
        <v>7</v>
      </c>
      <c r="M255" s="390"/>
      <c r="N255" s="437" t="s">
        <v>486</v>
      </c>
      <c r="O255" s="435"/>
      <c r="P255" s="391" t="s">
        <v>416</v>
      </c>
      <c r="Q255" s="392"/>
      <c r="R255" s="505">
        <v>168319.92189999999</v>
      </c>
      <c r="S255" s="505">
        <v>175909.39060000001</v>
      </c>
      <c r="T255" s="505">
        <v>201232.04689999999</v>
      </c>
      <c r="U255" s="506">
        <v>545461.35939999996</v>
      </c>
      <c r="W255" s="386"/>
      <c r="X255" s="386"/>
    </row>
    <row r="256" spans="1:24">
      <c r="A256" s="387" t="s">
        <v>188</v>
      </c>
      <c r="B256" s="389" t="s">
        <v>491</v>
      </c>
      <c r="C256" s="435"/>
      <c r="D256" s="389" t="s">
        <v>486</v>
      </c>
      <c r="E256" s="390"/>
      <c r="F256" s="507">
        <v>30665.645833333332</v>
      </c>
      <c r="G256" s="507">
        <v>32048.350699999995</v>
      </c>
      <c r="H256" s="507">
        <v>36257.447922222222</v>
      </c>
      <c r="I256" s="390"/>
      <c r="J256" s="358">
        <v>9</v>
      </c>
      <c r="K256" s="358">
        <v>9</v>
      </c>
      <c r="L256" s="358">
        <v>9</v>
      </c>
      <c r="M256" s="390"/>
      <c r="N256" s="437" t="s">
        <v>486</v>
      </c>
      <c r="O256" s="435"/>
      <c r="P256" s="391" t="s">
        <v>416</v>
      </c>
      <c r="Q256" s="392"/>
      <c r="R256" s="505">
        <v>275990.8125</v>
      </c>
      <c r="S256" s="505">
        <v>288435.15629999997</v>
      </c>
      <c r="T256" s="505">
        <v>326317.03129999997</v>
      </c>
      <c r="U256" s="506">
        <v>890743.00009999983</v>
      </c>
      <c r="W256" s="386"/>
      <c r="X256" s="386"/>
    </row>
    <row r="257" spans="1:24">
      <c r="A257" s="387" t="s">
        <v>188</v>
      </c>
      <c r="B257" s="389" t="s">
        <v>491</v>
      </c>
      <c r="C257" s="435"/>
      <c r="D257" s="389" t="s">
        <v>486</v>
      </c>
      <c r="E257" s="390"/>
      <c r="F257" s="507">
        <v>0</v>
      </c>
      <c r="G257" s="507">
        <v>533512.8125</v>
      </c>
      <c r="H257" s="507">
        <v>0</v>
      </c>
      <c r="I257" s="390"/>
      <c r="J257" s="358">
        <v>0</v>
      </c>
      <c r="K257" s="358">
        <v>1</v>
      </c>
      <c r="L257" s="358">
        <v>0</v>
      </c>
      <c r="M257" s="390"/>
      <c r="N257" s="437" t="s">
        <v>486</v>
      </c>
      <c r="O257" s="435"/>
      <c r="P257" s="391" t="s">
        <v>421</v>
      </c>
      <c r="Q257" s="392"/>
      <c r="R257" s="505">
        <v>0</v>
      </c>
      <c r="S257" s="505">
        <v>533512.8125</v>
      </c>
      <c r="T257" s="505">
        <v>0</v>
      </c>
      <c r="U257" s="506">
        <v>533512.8125</v>
      </c>
      <c r="W257" s="386"/>
      <c r="X257" s="386"/>
    </row>
    <row r="258" spans="1:24">
      <c r="A258" s="387" t="s">
        <v>188</v>
      </c>
      <c r="B258" s="389" t="s">
        <v>492</v>
      </c>
      <c r="C258" s="435"/>
      <c r="D258" s="389" t="s">
        <v>486</v>
      </c>
      <c r="E258" s="390"/>
      <c r="F258" s="507">
        <v>125406.09375</v>
      </c>
      <c r="G258" s="507">
        <v>28658.23126</v>
      </c>
      <c r="H258" s="507">
        <v>32454.478120000003</v>
      </c>
      <c r="I258" s="390"/>
      <c r="J258" s="358">
        <v>6</v>
      </c>
      <c r="K258" s="358">
        <v>5</v>
      </c>
      <c r="L258" s="358">
        <v>5</v>
      </c>
      <c r="M258" s="390"/>
      <c r="N258" s="437" t="s">
        <v>486</v>
      </c>
      <c r="O258" s="435"/>
      <c r="P258" s="391" t="s">
        <v>416</v>
      </c>
      <c r="Q258" s="392"/>
      <c r="R258" s="505">
        <v>752436.5625</v>
      </c>
      <c r="S258" s="505">
        <v>143291.1563</v>
      </c>
      <c r="T258" s="505">
        <v>162272.39060000001</v>
      </c>
      <c r="U258" s="506">
        <v>1058000.1094</v>
      </c>
      <c r="W258" s="386"/>
      <c r="X258" s="386"/>
    </row>
    <row r="259" spans="1:24">
      <c r="A259" s="387" t="s">
        <v>188</v>
      </c>
      <c r="B259" s="389" t="s">
        <v>492</v>
      </c>
      <c r="C259" s="435"/>
      <c r="D259" s="389" t="s">
        <v>486</v>
      </c>
      <c r="E259" s="390"/>
      <c r="F259" s="507">
        <v>32018.4941</v>
      </c>
      <c r="G259" s="507">
        <v>33462.195299999999</v>
      </c>
      <c r="H259" s="507">
        <v>38410.480499999998</v>
      </c>
      <c r="I259" s="390"/>
      <c r="J259" s="358">
        <v>1</v>
      </c>
      <c r="K259" s="358">
        <v>1</v>
      </c>
      <c r="L259" s="358">
        <v>1</v>
      </c>
      <c r="M259" s="390"/>
      <c r="N259" s="437" t="s">
        <v>486</v>
      </c>
      <c r="O259" s="435"/>
      <c r="P259" s="391" t="s">
        <v>422</v>
      </c>
      <c r="Q259" s="392"/>
      <c r="R259" s="505">
        <v>32018.4941</v>
      </c>
      <c r="S259" s="505">
        <v>33462.195299999999</v>
      </c>
      <c r="T259" s="505">
        <v>38410.480499999998</v>
      </c>
      <c r="U259" s="506">
        <v>103891.16990000001</v>
      </c>
      <c r="W259" s="386"/>
      <c r="X259" s="386"/>
    </row>
    <row r="260" spans="1:24">
      <c r="A260" s="387" t="s">
        <v>188</v>
      </c>
      <c r="B260" s="389" t="s">
        <v>493</v>
      </c>
      <c r="C260" s="435"/>
      <c r="D260" s="389" t="s">
        <v>486</v>
      </c>
      <c r="E260" s="390"/>
      <c r="F260" s="507">
        <v>32555.388650000001</v>
      </c>
      <c r="G260" s="507">
        <v>34023.296900000001</v>
      </c>
      <c r="H260" s="507">
        <v>37274.417950000003</v>
      </c>
      <c r="I260" s="390"/>
      <c r="J260" s="358">
        <v>2</v>
      </c>
      <c r="K260" s="358">
        <v>2</v>
      </c>
      <c r="L260" s="358">
        <v>2</v>
      </c>
      <c r="M260" s="390"/>
      <c r="N260" s="437" t="s">
        <v>486</v>
      </c>
      <c r="O260" s="435"/>
      <c r="P260" s="391" t="s">
        <v>422</v>
      </c>
      <c r="Q260" s="392"/>
      <c r="R260" s="505">
        <v>65110.777300000002</v>
      </c>
      <c r="S260" s="505">
        <v>68046.593800000002</v>
      </c>
      <c r="T260" s="505">
        <v>74548.835900000005</v>
      </c>
      <c r="U260" s="506">
        <v>207706.20699999999</v>
      </c>
      <c r="W260" s="386"/>
      <c r="X260" s="386"/>
    </row>
    <row r="261" spans="1:24">
      <c r="A261" s="387" t="s">
        <v>188</v>
      </c>
      <c r="B261" s="389" t="s">
        <v>493</v>
      </c>
      <c r="C261" s="435"/>
      <c r="D261" s="389" t="s">
        <v>486</v>
      </c>
      <c r="E261" s="390"/>
      <c r="F261" s="507">
        <v>53133.820299999999</v>
      </c>
      <c r="G261" s="507">
        <v>55529.605499999998</v>
      </c>
      <c r="H261" s="507">
        <v>59758.359400000001</v>
      </c>
      <c r="I261" s="390"/>
      <c r="J261" s="358">
        <v>1</v>
      </c>
      <c r="K261" s="358">
        <v>1</v>
      </c>
      <c r="L261" s="358">
        <v>1</v>
      </c>
      <c r="M261" s="390"/>
      <c r="N261" s="437" t="s">
        <v>486</v>
      </c>
      <c r="O261" s="435"/>
      <c r="P261" s="391" t="s">
        <v>428</v>
      </c>
      <c r="Q261" s="392"/>
      <c r="R261" s="505">
        <v>53133.820299999999</v>
      </c>
      <c r="S261" s="505">
        <v>55529.605499999998</v>
      </c>
      <c r="T261" s="505">
        <v>59758.359400000001</v>
      </c>
      <c r="U261" s="506">
        <v>168421.78519999998</v>
      </c>
      <c r="W261" s="386"/>
      <c r="X261" s="386"/>
    </row>
    <row r="262" spans="1:24">
      <c r="A262" s="387" t="s">
        <v>188</v>
      </c>
      <c r="B262" s="389" t="s">
        <v>493</v>
      </c>
      <c r="C262" s="435"/>
      <c r="D262" s="389" t="s">
        <v>486</v>
      </c>
      <c r="E262" s="390"/>
      <c r="F262" s="507">
        <v>33203.675799999997</v>
      </c>
      <c r="G262" s="507">
        <v>34700.816400000003</v>
      </c>
      <c r="H262" s="507">
        <v>38032.9375</v>
      </c>
      <c r="I262" s="390"/>
      <c r="J262" s="358">
        <v>2</v>
      </c>
      <c r="K262" s="358">
        <v>2</v>
      </c>
      <c r="L262" s="358">
        <v>2</v>
      </c>
      <c r="M262" s="390"/>
      <c r="N262" s="437" t="s">
        <v>486</v>
      </c>
      <c r="O262" s="435"/>
      <c r="P262" s="391" t="s">
        <v>423</v>
      </c>
      <c r="Q262" s="392"/>
      <c r="R262" s="505">
        <v>66407.351599999995</v>
      </c>
      <c r="S262" s="505">
        <v>69401.632800000007</v>
      </c>
      <c r="T262" s="505">
        <v>76065.875</v>
      </c>
      <c r="U262" s="506">
        <v>211874.85940000002</v>
      </c>
      <c r="W262" s="386"/>
      <c r="X262" s="386"/>
    </row>
    <row r="263" spans="1:24">
      <c r="A263" s="387" t="s">
        <v>188</v>
      </c>
      <c r="B263" s="389" t="s">
        <v>493</v>
      </c>
      <c r="C263" s="435"/>
      <c r="D263" s="389" t="s">
        <v>486</v>
      </c>
      <c r="E263" s="390"/>
      <c r="F263" s="507">
        <v>30692.47265</v>
      </c>
      <c r="G263" s="507">
        <v>32076.382799999999</v>
      </c>
      <c r="H263" s="507">
        <v>35259.796900000001</v>
      </c>
      <c r="I263" s="390"/>
      <c r="J263" s="358">
        <v>2</v>
      </c>
      <c r="K263" s="358">
        <v>2</v>
      </c>
      <c r="L263" s="358">
        <v>2</v>
      </c>
      <c r="M263" s="390"/>
      <c r="N263" s="437" t="s">
        <v>486</v>
      </c>
      <c r="O263" s="435"/>
      <c r="P263" s="391" t="s">
        <v>431</v>
      </c>
      <c r="Q263" s="392"/>
      <c r="R263" s="505">
        <v>61384.945299999999</v>
      </c>
      <c r="S263" s="505">
        <v>64152.765599999999</v>
      </c>
      <c r="T263" s="505">
        <v>70519.593800000002</v>
      </c>
      <c r="U263" s="506">
        <v>196057.30470000001</v>
      </c>
      <c r="W263" s="386"/>
      <c r="X263" s="386"/>
    </row>
    <row r="264" spans="1:24">
      <c r="A264" s="387" t="s">
        <v>188</v>
      </c>
      <c r="B264" s="389" t="s">
        <v>493</v>
      </c>
      <c r="C264" s="435"/>
      <c r="D264" s="389" t="s">
        <v>486</v>
      </c>
      <c r="E264" s="390"/>
      <c r="F264" s="507">
        <v>54297.656300000002</v>
      </c>
      <c r="G264" s="507">
        <v>56745.917999999998</v>
      </c>
      <c r="H264" s="507">
        <v>65893.093800000002</v>
      </c>
      <c r="I264" s="390"/>
      <c r="J264" s="358">
        <v>1</v>
      </c>
      <c r="K264" s="358">
        <v>1</v>
      </c>
      <c r="L264" s="358">
        <v>1</v>
      </c>
      <c r="M264" s="390"/>
      <c r="N264" s="437" t="s">
        <v>486</v>
      </c>
      <c r="O264" s="435"/>
      <c r="P264" s="391" t="s">
        <v>432</v>
      </c>
      <c r="Q264" s="392"/>
      <c r="R264" s="505">
        <v>54297.656300000002</v>
      </c>
      <c r="S264" s="505">
        <v>56745.917999999998</v>
      </c>
      <c r="T264" s="505">
        <v>65893.093800000002</v>
      </c>
      <c r="U264" s="506">
        <v>176936.66810000001</v>
      </c>
      <c r="W264" s="386"/>
      <c r="X264" s="386"/>
    </row>
    <row r="265" spans="1:24">
      <c r="A265" s="387" t="s">
        <v>188</v>
      </c>
      <c r="B265" s="389" t="s">
        <v>493</v>
      </c>
      <c r="C265" s="435"/>
      <c r="D265" s="389" t="s">
        <v>486</v>
      </c>
      <c r="E265" s="390"/>
      <c r="F265" s="507">
        <v>44190.914100000002</v>
      </c>
      <c r="G265" s="507">
        <v>46183.464800000002</v>
      </c>
      <c r="H265" s="507">
        <v>50599.746099999997</v>
      </c>
      <c r="I265" s="390"/>
      <c r="J265" s="358">
        <v>1</v>
      </c>
      <c r="K265" s="358">
        <v>1</v>
      </c>
      <c r="L265" s="358">
        <v>1</v>
      </c>
      <c r="M265" s="390"/>
      <c r="N265" s="437" t="s">
        <v>486</v>
      </c>
      <c r="O265" s="435"/>
      <c r="P265" s="391" t="s">
        <v>424</v>
      </c>
      <c r="Q265" s="392"/>
      <c r="R265" s="505">
        <v>44190.914100000002</v>
      </c>
      <c r="S265" s="505">
        <v>46183.464800000002</v>
      </c>
      <c r="T265" s="505">
        <v>50599.746099999997</v>
      </c>
      <c r="U265" s="506">
        <v>140974.125</v>
      </c>
      <c r="W265" s="386"/>
      <c r="X265" s="386"/>
    </row>
    <row r="266" spans="1:24">
      <c r="A266" s="387" t="s">
        <v>188</v>
      </c>
      <c r="B266" s="389" t="s">
        <v>494</v>
      </c>
      <c r="C266" s="435"/>
      <c r="D266" s="389" t="s">
        <v>486</v>
      </c>
      <c r="E266" s="390"/>
      <c r="F266" s="507">
        <v>61978.378900000003</v>
      </c>
      <c r="G266" s="507">
        <v>64772.964800000002</v>
      </c>
      <c r="H266" s="507">
        <v>69723.664099999995</v>
      </c>
      <c r="I266" s="390"/>
      <c r="J266" s="358">
        <v>1</v>
      </c>
      <c r="K266" s="358">
        <v>1</v>
      </c>
      <c r="L266" s="358">
        <v>1</v>
      </c>
      <c r="M266" s="390"/>
      <c r="N266" s="437" t="s">
        <v>486</v>
      </c>
      <c r="O266" s="435"/>
      <c r="P266" s="391" t="s">
        <v>420</v>
      </c>
      <c r="Q266" s="392"/>
      <c r="R266" s="505">
        <v>61978.378900000003</v>
      </c>
      <c r="S266" s="505">
        <v>64772.964800000002</v>
      </c>
      <c r="T266" s="505">
        <v>69723.664099999995</v>
      </c>
      <c r="U266" s="506">
        <v>196475.00779999999</v>
      </c>
      <c r="W266" s="386"/>
      <c r="X266" s="386"/>
    </row>
    <row r="267" spans="1:24">
      <c r="A267" s="387" t="s">
        <v>188</v>
      </c>
      <c r="B267" s="389" t="s">
        <v>494</v>
      </c>
      <c r="C267" s="435"/>
      <c r="D267" s="389" t="s">
        <v>486</v>
      </c>
      <c r="E267" s="390"/>
      <c r="F267" s="507">
        <v>53478.445299999999</v>
      </c>
      <c r="G267" s="507">
        <v>55889.765599999999</v>
      </c>
      <c r="H267" s="507">
        <v>60659.6875</v>
      </c>
      <c r="I267" s="390"/>
      <c r="J267" s="358">
        <v>1</v>
      </c>
      <c r="K267" s="358">
        <v>1</v>
      </c>
      <c r="L267" s="358">
        <v>1</v>
      </c>
      <c r="M267" s="390"/>
      <c r="N267" s="437" t="s">
        <v>486</v>
      </c>
      <c r="O267" s="435"/>
      <c r="P267" s="391" t="s">
        <v>416</v>
      </c>
      <c r="Q267" s="392"/>
      <c r="R267" s="505">
        <v>53478.445299999999</v>
      </c>
      <c r="S267" s="505">
        <v>55889.765599999999</v>
      </c>
      <c r="T267" s="505">
        <v>60659.6875</v>
      </c>
      <c r="U267" s="506">
        <v>170027.89840000001</v>
      </c>
      <c r="W267" s="386"/>
      <c r="X267" s="386"/>
    </row>
    <row r="268" spans="1:24">
      <c r="A268" s="387" t="s">
        <v>188</v>
      </c>
      <c r="B268" s="389" t="s">
        <v>494</v>
      </c>
      <c r="C268" s="435"/>
      <c r="D268" s="389" t="s">
        <v>486</v>
      </c>
      <c r="E268" s="390"/>
      <c r="F268" s="507">
        <v>74409.445300000007</v>
      </c>
      <c r="G268" s="507">
        <v>77764.539099999995</v>
      </c>
      <c r="H268" s="507">
        <v>85160.023400000005</v>
      </c>
      <c r="I268" s="390"/>
      <c r="J268" s="358">
        <v>1</v>
      </c>
      <c r="K268" s="358">
        <v>1</v>
      </c>
      <c r="L268" s="358">
        <v>1</v>
      </c>
      <c r="M268" s="390"/>
      <c r="N268" s="437" t="s">
        <v>486</v>
      </c>
      <c r="O268" s="435"/>
      <c r="P268" s="391" t="s">
        <v>421</v>
      </c>
      <c r="Q268" s="392"/>
      <c r="R268" s="505">
        <v>74409.445300000007</v>
      </c>
      <c r="S268" s="505">
        <v>77764.539099999995</v>
      </c>
      <c r="T268" s="505">
        <v>85160.023400000005</v>
      </c>
      <c r="U268" s="506">
        <v>237334.00780000002</v>
      </c>
      <c r="W268" s="386"/>
      <c r="X268" s="386"/>
    </row>
    <row r="269" spans="1:24">
      <c r="A269" s="387" t="s">
        <v>188</v>
      </c>
      <c r="B269" s="389" t="s">
        <v>494</v>
      </c>
      <c r="C269" s="435"/>
      <c r="D269" s="389" t="s">
        <v>486</v>
      </c>
      <c r="E269" s="390"/>
      <c r="F269" s="507">
        <v>68123.109400000001</v>
      </c>
      <c r="G269" s="507">
        <v>71194.75</v>
      </c>
      <c r="H269" s="507">
        <v>76676.421900000001</v>
      </c>
      <c r="I269" s="390"/>
      <c r="J269" s="358">
        <v>1</v>
      </c>
      <c r="K269" s="358">
        <v>1</v>
      </c>
      <c r="L269" s="358">
        <v>1</v>
      </c>
      <c r="M269" s="390"/>
      <c r="N269" s="437" t="s">
        <v>486</v>
      </c>
      <c r="O269" s="435"/>
      <c r="P269" s="391" t="s">
        <v>422</v>
      </c>
      <c r="Q269" s="392"/>
      <c r="R269" s="505">
        <v>68123.109400000001</v>
      </c>
      <c r="S269" s="505">
        <v>71194.75</v>
      </c>
      <c r="T269" s="505">
        <v>76676.421900000001</v>
      </c>
      <c r="U269" s="506">
        <v>215994.28130000003</v>
      </c>
      <c r="W269" s="386"/>
      <c r="X269" s="386"/>
    </row>
    <row r="270" spans="1:24">
      <c r="A270" s="387" t="s">
        <v>188</v>
      </c>
      <c r="B270" s="389" t="s">
        <v>495</v>
      </c>
      <c r="C270" s="435"/>
      <c r="D270" s="389" t="s">
        <v>486</v>
      </c>
      <c r="E270" s="390"/>
      <c r="F270" s="507">
        <v>78687.757800000007</v>
      </c>
      <c r="G270" s="507">
        <v>82630.9375</v>
      </c>
      <c r="H270" s="507">
        <v>90411.382800000007</v>
      </c>
      <c r="I270" s="390"/>
      <c r="J270" s="358">
        <v>2</v>
      </c>
      <c r="K270" s="358">
        <v>2</v>
      </c>
      <c r="L270" s="358">
        <v>2</v>
      </c>
      <c r="M270" s="390"/>
      <c r="N270" s="437" t="s">
        <v>486</v>
      </c>
      <c r="O270" s="435"/>
      <c r="P270" s="391" t="s">
        <v>420</v>
      </c>
      <c r="Q270" s="392"/>
      <c r="R270" s="505">
        <v>157375.51560000001</v>
      </c>
      <c r="S270" s="505">
        <v>165261.875</v>
      </c>
      <c r="T270" s="505">
        <v>180822.76560000001</v>
      </c>
      <c r="U270" s="506">
        <v>503460.15620000008</v>
      </c>
      <c r="W270" s="386"/>
      <c r="X270" s="386"/>
    </row>
    <row r="271" spans="1:24">
      <c r="A271" s="387" t="s">
        <v>188</v>
      </c>
      <c r="B271" s="389" t="s">
        <v>495</v>
      </c>
      <c r="C271" s="435"/>
      <c r="D271" s="389" t="s">
        <v>486</v>
      </c>
      <c r="E271" s="390"/>
      <c r="F271" s="507">
        <v>107783.67969999999</v>
      </c>
      <c r="G271" s="507">
        <v>112643.60159999999</v>
      </c>
      <c r="H271" s="507">
        <v>121467.7188</v>
      </c>
      <c r="I271" s="390"/>
      <c r="J271" s="358">
        <v>1</v>
      </c>
      <c r="K271" s="358">
        <v>1</v>
      </c>
      <c r="L271" s="358">
        <v>1</v>
      </c>
      <c r="M271" s="390"/>
      <c r="N271" s="437" t="s">
        <v>486</v>
      </c>
      <c r="O271" s="435"/>
      <c r="P271" s="391" t="s">
        <v>422</v>
      </c>
      <c r="Q271" s="392"/>
      <c r="R271" s="505">
        <v>107783.67969999999</v>
      </c>
      <c r="S271" s="505">
        <v>112643.60159999999</v>
      </c>
      <c r="T271" s="505">
        <v>121467.7188</v>
      </c>
      <c r="U271" s="506">
        <v>341895.00009999995</v>
      </c>
      <c r="W271" s="386"/>
      <c r="X271" s="386"/>
    </row>
    <row r="272" spans="1:24">
      <c r="A272" s="387" t="s">
        <v>188</v>
      </c>
      <c r="B272" s="389" t="s">
        <v>496</v>
      </c>
      <c r="C272" s="435"/>
      <c r="D272" s="389" t="s">
        <v>486</v>
      </c>
      <c r="E272" s="390"/>
      <c r="F272" s="507">
        <v>131511.98439999999</v>
      </c>
      <c r="G272" s="507">
        <v>137441.8125</v>
      </c>
      <c r="H272" s="507">
        <v>148177.5</v>
      </c>
      <c r="I272" s="390"/>
      <c r="J272" s="358">
        <v>1</v>
      </c>
      <c r="K272" s="358">
        <v>1</v>
      </c>
      <c r="L272" s="358">
        <v>1</v>
      </c>
      <c r="M272" s="390"/>
      <c r="N272" s="437" t="s">
        <v>486</v>
      </c>
      <c r="O272" s="435"/>
      <c r="P272" s="391" t="s">
        <v>416</v>
      </c>
      <c r="Q272" s="392"/>
      <c r="R272" s="505">
        <v>131511.98439999999</v>
      </c>
      <c r="S272" s="505">
        <v>137441.8125</v>
      </c>
      <c r="T272" s="505">
        <v>148177.5</v>
      </c>
      <c r="U272" s="506">
        <v>417131.29689999996</v>
      </c>
      <c r="W272" s="386"/>
      <c r="X272" s="386"/>
    </row>
    <row r="273" spans="1:24">
      <c r="A273" s="387" t="s">
        <v>188</v>
      </c>
      <c r="B273" s="389" t="s">
        <v>496</v>
      </c>
      <c r="C273" s="435"/>
      <c r="D273" s="389" t="s">
        <v>486</v>
      </c>
      <c r="E273" s="390"/>
      <c r="F273" s="507">
        <v>144882.04689999999</v>
      </c>
      <c r="G273" s="507">
        <v>152014.32810000001</v>
      </c>
      <c r="H273" s="507">
        <v>163256.75</v>
      </c>
      <c r="I273" s="390"/>
      <c r="J273" s="358">
        <v>1</v>
      </c>
      <c r="K273" s="358">
        <v>1</v>
      </c>
      <c r="L273" s="358">
        <v>1</v>
      </c>
      <c r="M273" s="390"/>
      <c r="N273" s="437" t="s">
        <v>486</v>
      </c>
      <c r="O273" s="435"/>
      <c r="P273" s="391" t="s">
        <v>421</v>
      </c>
      <c r="Q273" s="392"/>
      <c r="R273" s="505">
        <v>144882.04689999999</v>
      </c>
      <c r="S273" s="505">
        <v>152014.32810000001</v>
      </c>
      <c r="T273" s="505">
        <v>163256.75</v>
      </c>
      <c r="U273" s="506">
        <v>460153.125</v>
      </c>
      <c r="W273" s="386"/>
      <c r="X273" s="386"/>
    </row>
    <row r="274" spans="1:24">
      <c r="A274" s="387" t="s">
        <v>188</v>
      </c>
      <c r="B274" s="389" t="s">
        <v>496</v>
      </c>
      <c r="C274" s="435"/>
      <c r="D274" s="389" t="s">
        <v>486</v>
      </c>
      <c r="E274" s="390"/>
      <c r="F274" s="507">
        <v>56374.875</v>
      </c>
      <c r="G274" s="507">
        <v>58916.800799999997</v>
      </c>
      <c r="H274" s="507">
        <v>66921.828099999999</v>
      </c>
      <c r="I274" s="390"/>
      <c r="J274" s="358">
        <v>1</v>
      </c>
      <c r="K274" s="358">
        <v>1</v>
      </c>
      <c r="L274" s="358">
        <v>1</v>
      </c>
      <c r="M274" s="390"/>
      <c r="N274" s="437" t="s">
        <v>486</v>
      </c>
      <c r="O274" s="435"/>
      <c r="P274" s="391" t="s">
        <v>422</v>
      </c>
      <c r="Q274" s="392"/>
      <c r="R274" s="505">
        <v>56374.875</v>
      </c>
      <c r="S274" s="505">
        <v>58916.800799999997</v>
      </c>
      <c r="T274" s="505">
        <v>66921.828099999999</v>
      </c>
      <c r="U274" s="506">
        <v>182213.50390000001</v>
      </c>
      <c r="W274" s="386"/>
      <c r="X274" s="386"/>
    </row>
    <row r="275" spans="1:24">
      <c r="A275" s="387" t="s">
        <v>188</v>
      </c>
      <c r="B275" s="389" t="s">
        <v>497</v>
      </c>
      <c r="C275" s="435"/>
      <c r="D275" s="389" t="s">
        <v>486</v>
      </c>
      <c r="E275" s="390"/>
      <c r="F275" s="507">
        <v>53748.041666666664</v>
      </c>
      <c r="G275" s="507">
        <v>56171.526033333335</v>
      </c>
      <c r="H275" s="507">
        <v>61080.776033333335</v>
      </c>
      <c r="I275" s="390"/>
      <c r="J275" s="358">
        <v>3</v>
      </c>
      <c r="K275" s="358">
        <v>3</v>
      </c>
      <c r="L275" s="358">
        <v>3</v>
      </c>
      <c r="M275" s="390"/>
      <c r="N275" s="437" t="s">
        <v>486</v>
      </c>
      <c r="O275" s="435"/>
      <c r="P275" s="391" t="s">
        <v>420</v>
      </c>
      <c r="Q275" s="392"/>
      <c r="R275" s="505">
        <v>161244.125</v>
      </c>
      <c r="S275" s="505">
        <v>168514.57810000001</v>
      </c>
      <c r="T275" s="505">
        <v>183242.32810000001</v>
      </c>
      <c r="U275" s="506">
        <v>513001.03120000008</v>
      </c>
      <c r="W275" s="386"/>
      <c r="X275" s="386"/>
    </row>
    <row r="276" spans="1:24">
      <c r="A276" s="387" t="s">
        <v>188</v>
      </c>
      <c r="B276" s="389" t="s">
        <v>497</v>
      </c>
      <c r="C276" s="435"/>
      <c r="D276" s="389" t="s">
        <v>486</v>
      </c>
      <c r="E276" s="390"/>
      <c r="F276" s="507">
        <v>78579.117199999993</v>
      </c>
      <c r="G276" s="507">
        <v>82122.226574999993</v>
      </c>
      <c r="H276" s="507">
        <v>88785.101574999993</v>
      </c>
      <c r="I276" s="390"/>
      <c r="J276" s="358">
        <v>4</v>
      </c>
      <c r="K276" s="358">
        <v>4</v>
      </c>
      <c r="L276" s="358">
        <v>4</v>
      </c>
      <c r="M276" s="390"/>
      <c r="N276" s="437" t="s">
        <v>486</v>
      </c>
      <c r="O276" s="435"/>
      <c r="P276" s="391" t="s">
        <v>416</v>
      </c>
      <c r="Q276" s="392"/>
      <c r="R276" s="505">
        <v>314316.46879999997</v>
      </c>
      <c r="S276" s="505">
        <v>328488.90629999997</v>
      </c>
      <c r="T276" s="505">
        <v>355140.40629999997</v>
      </c>
      <c r="U276" s="506">
        <v>997945.78139999998</v>
      </c>
      <c r="W276" s="386"/>
      <c r="X276" s="386"/>
    </row>
    <row r="277" spans="1:24">
      <c r="A277" s="387" t="s">
        <v>188</v>
      </c>
      <c r="B277" s="389" t="s">
        <v>497</v>
      </c>
      <c r="C277" s="435"/>
      <c r="D277" s="389" t="s">
        <v>486</v>
      </c>
      <c r="E277" s="390"/>
      <c r="F277" s="507">
        <v>84164.492199999993</v>
      </c>
      <c r="G277" s="507">
        <v>88300.085900000005</v>
      </c>
      <c r="H277" s="507">
        <v>95600.5625</v>
      </c>
      <c r="I277" s="390"/>
      <c r="J277" s="358">
        <v>1</v>
      </c>
      <c r="K277" s="358">
        <v>1</v>
      </c>
      <c r="L277" s="358">
        <v>1</v>
      </c>
      <c r="M277" s="390"/>
      <c r="N277" s="437" t="s">
        <v>486</v>
      </c>
      <c r="O277" s="435"/>
      <c r="P277" s="391" t="s">
        <v>421</v>
      </c>
      <c r="Q277" s="392"/>
      <c r="R277" s="505">
        <v>84164.492199999993</v>
      </c>
      <c r="S277" s="505">
        <v>88300.085900000005</v>
      </c>
      <c r="T277" s="505">
        <v>95600.5625</v>
      </c>
      <c r="U277" s="506">
        <v>268065.14059999998</v>
      </c>
      <c r="W277" s="386"/>
      <c r="X277" s="386"/>
    </row>
    <row r="278" spans="1:24">
      <c r="A278" s="387" t="s">
        <v>188</v>
      </c>
      <c r="B278" s="389" t="s">
        <v>497</v>
      </c>
      <c r="C278" s="435"/>
      <c r="D278" s="389" t="s">
        <v>486</v>
      </c>
      <c r="E278" s="390"/>
      <c r="F278" s="507">
        <v>82104.53125</v>
      </c>
      <c r="G278" s="507">
        <v>85806.601550000007</v>
      </c>
      <c r="H278" s="507">
        <v>92456.679699999993</v>
      </c>
      <c r="I278" s="390"/>
      <c r="J278" s="358">
        <v>2</v>
      </c>
      <c r="K278" s="358">
        <v>2</v>
      </c>
      <c r="L278" s="358">
        <v>2</v>
      </c>
      <c r="M278" s="390"/>
      <c r="N278" s="437" t="s">
        <v>486</v>
      </c>
      <c r="O278" s="435"/>
      <c r="P278" s="391" t="s">
        <v>422</v>
      </c>
      <c r="Q278" s="392"/>
      <c r="R278" s="505">
        <v>164209.0625</v>
      </c>
      <c r="S278" s="505">
        <v>171613.20310000001</v>
      </c>
      <c r="T278" s="505">
        <v>184913.35939999999</v>
      </c>
      <c r="U278" s="506">
        <v>520735.625</v>
      </c>
      <c r="W278" s="386"/>
      <c r="X278" s="386"/>
    </row>
    <row r="279" spans="1:24">
      <c r="A279" s="387" t="s">
        <v>188</v>
      </c>
      <c r="B279" s="389" t="s">
        <v>497</v>
      </c>
      <c r="C279" s="435"/>
      <c r="D279" s="389" t="s">
        <v>486</v>
      </c>
      <c r="E279" s="390"/>
      <c r="F279" s="507">
        <v>97732.007800000007</v>
      </c>
      <c r="G279" s="507">
        <v>102956.25</v>
      </c>
      <c r="H279" s="507">
        <v>111612.35159999999</v>
      </c>
      <c r="I279" s="390"/>
      <c r="J279" s="358">
        <v>1</v>
      </c>
      <c r="K279" s="358">
        <v>1</v>
      </c>
      <c r="L279" s="358">
        <v>1</v>
      </c>
      <c r="M279" s="390"/>
      <c r="N279" s="437" t="s">
        <v>486</v>
      </c>
      <c r="O279" s="435"/>
      <c r="P279" s="391" t="s">
        <v>423</v>
      </c>
      <c r="Q279" s="392"/>
      <c r="R279" s="505">
        <v>97732.007800000007</v>
      </c>
      <c r="S279" s="505">
        <v>102956.25</v>
      </c>
      <c r="T279" s="505">
        <v>111612.35159999999</v>
      </c>
      <c r="U279" s="506">
        <v>312300.60940000002</v>
      </c>
      <c r="W279" s="386"/>
      <c r="X279" s="386"/>
    </row>
    <row r="280" spans="1:24">
      <c r="A280" s="387" t="s">
        <v>188</v>
      </c>
      <c r="B280" s="389" t="s">
        <v>498</v>
      </c>
      <c r="C280" s="435"/>
      <c r="D280" s="389" t="s">
        <v>486</v>
      </c>
      <c r="E280" s="390"/>
      <c r="F280" s="507">
        <v>91472.023449999993</v>
      </c>
      <c r="G280" s="507">
        <v>95809.367199999993</v>
      </c>
      <c r="H280" s="507">
        <v>103089.13280000001</v>
      </c>
      <c r="I280" s="390"/>
      <c r="J280" s="358">
        <v>2</v>
      </c>
      <c r="K280" s="358">
        <v>2</v>
      </c>
      <c r="L280" s="358">
        <v>2</v>
      </c>
      <c r="M280" s="390"/>
      <c r="N280" s="437" t="s">
        <v>486</v>
      </c>
      <c r="O280" s="435"/>
      <c r="P280" s="391" t="s">
        <v>416</v>
      </c>
      <c r="Q280" s="392"/>
      <c r="R280" s="505">
        <v>182944.04689999999</v>
      </c>
      <c r="S280" s="505">
        <v>191618.73439999999</v>
      </c>
      <c r="T280" s="505">
        <v>206178.26560000001</v>
      </c>
      <c r="U280" s="506">
        <v>580741.04689999996</v>
      </c>
      <c r="W280" s="386"/>
      <c r="X280" s="386"/>
    </row>
    <row r="281" spans="1:24">
      <c r="A281" s="387" t="s">
        <v>188</v>
      </c>
      <c r="B281" s="389" t="s">
        <v>498</v>
      </c>
      <c r="C281" s="435"/>
      <c r="D281" s="389" t="s">
        <v>486</v>
      </c>
      <c r="E281" s="390"/>
      <c r="F281" s="507">
        <v>81993.0625</v>
      </c>
      <c r="G281" s="507">
        <v>86050.914050000007</v>
      </c>
      <c r="H281" s="507">
        <v>94090.070300000007</v>
      </c>
      <c r="I281" s="390"/>
      <c r="J281" s="358">
        <v>2</v>
      </c>
      <c r="K281" s="358">
        <v>2</v>
      </c>
      <c r="L281" s="358">
        <v>2</v>
      </c>
      <c r="M281" s="390"/>
      <c r="N281" s="437" t="s">
        <v>486</v>
      </c>
      <c r="O281" s="435"/>
      <c r="P281" s="391" t="s">
        <v>422</v>
      </c>
      <c r="Q281" s="392"/>
      <c r="R281" s="505">
        <v>163986.125</v>
      </c>
      <c r="S281" s="505">
        <v>172101.82810000001</v>
      </c>
      <c r="T281" s="505">
        <v>188180.14060000001</v>
      </c>
      <c r="U281" s="506">
        <v>524268.09370000008</v>
      </c>
      <c r="W281" s="386"/>
      <c r="X281" s="386"/>
    </row>
    <row r="282" spans="1:24">
      <c r="A282" s="387" t="s">
        <v>188</v>
      </c>
      <c r="B282" s="389" t="s">
        <v>499</v>
      </c>
      <c r="C282" s="435"/>
      <c r="D282" s="389" t="s">
        <v>486</v>
      </c>
      <c r="E282" s="390"/>
      <c r="F282" s="507">
        <v>90516.875</v>
      </c>
      <c r="G282" s="507">
        <v>94695.1875</v>
      </c>
      <c r="H282" s="507">
        <v>103805.875</v>
      </c>
      <c r="I282" s="390"/>
      <c r="J282" s="358">
        <v>4</v>
      </c>
      <c r="K282" s="358">
        <v>4</v>
      </c>
      <c r="L282" s="358">
        <v>4</v>
      </c>
      <c r="M282" s="390"/>
      <c r="N282" s="437" t="s">
        <v>486</v>
      </c>
      <c r="O282" s="435"/>
      <c r="P282" s="391" t="s">
        <v>416</v>
      </c>
      <c r="Q282" s="392"/>
      <c r="R282" s="505">
        <v>362067.5</v>
      </c>
      <c r="S282" s="505">
        <v>378780.75</v>
      </c>
      <c r="T282" s="505">
        <v>415223.5</v>
      </c>
      <c r="U282" s="506">
        <v>1156071.75</v>
      </c>
      <c r="W282" s="386"/>
      <c r="X282" s="386"/>
    </row>
    <row r="283" spans="1:24">
      <c r="A283" s="387" t="s">
        <v>188</v>
      </c>
      <c r="B283" s="389" t="s">
        <v>500</v>
      </c>
      <c r="C283" s="435"/>
      <c r="D283" s="389" t="s">
        <v>486</v>
      </c>
      <c r="E283" s="390"/>
      <c r="F283" s="507">
        <v>93396.890650000001</v>
      </c>
      <c r="G283" s="507">
        <v>97841.671900000001</v>
      </c>
      <c r="H283" s="507">
        <v>106956.99219999999</v>
      </c>
      <c r="I283" s="390"/>
      <c r="J283" s="358">
        <v>2</v>
      </c>
      <c r="K283" s="358">
        <v>2</v>
      </c>
      <c r="L283" s="358">
        <v>2</v>
      </c>
      <c r="M283" s="390"/>
      <c r="N283" s="437" t="s">
        <v>486</v>
      </c>
      <c r="O283" s="435"/>
      <c r="P283" s="391" t="s">
        <v>416</v>
      </c>
      <c r="Q283" s="392"/>
      <c r="R283" s="505">
        <v>186793.7813</v>
      </c>
      <c r="S283" s="505">
        <v>195683.3438</v>
      </c>
      <c r="T283" s="505">
        <v>213913.98439999999</v>
      </c>
      <c r="U283" s="506">
        <v>596391.10950000002</v>
      </c>
      <c r="W283" s="386"/>
      <c r="X283" s="386"/>
    </row>
    <row r="284" spans="1:24">
      <c r="A284" s="387" t="s">
        <v>188</v>
      </c>
      <c r="B284" s="389" t="s">
        <v>501</v>
      </c>
      <c r="C284" s="435"/>
      <c r="D284" s="389" t="s">
        <v>486</v>
      </c>
      <c r="E284" s="390"/>
      <c r="F284" s="507">
        <v>58763.335899999998</v>
      </c>
      <c r="G284" s="507">
        <v>64270.25</v>
      </c>
      <c r="H284" s="507">
        <v>66381.476599999995</v>
      </c>
      <c r="I284" s="390"/>
      <c r="J284" s="358">
        <v>1</v>
      </c>
      <c r="K284" s="358">
        <v>1</v>
      </c>
      <c r="L284" s="358">
        <v>1</v>
      </c>
      <c r="M284" s="390"/>
      <c r="N284" s="437" t="s">
        <v>486</v>
      </c>
      <c r="O284" s="435"/>
      <c r="P284" s="391" t="s">
        <v>420</v>
      </c>
      <c r="Q284" s="392"/>
      <c r="R284" s="505">
        <v>58763.335899999998</v>
      </c>
      <c r="S284" s="505">
        <v>64270.25</v>
      </c>
      <c r="T284" s="505">
        <v>66381.476599999995</v>
      </c>
      <c r="U284" s="506">
        <v>189415.0625</v>
      </c>
      <c r="W284" s="386"/>
      <c r="X284" s="386"/>
    </row>
    <row r="285" spans="1:24">
      <c r="A285" s="387" t="s">
        <v>188</v>
      </c>
      <c r="B285" s="389" t="s">
        <v>502</v>
      </c>
      <c r="C285" s="435"/>
      <c r="D285" s="389" t="s">
        <v>486</v>
      </c>
      <c r="E285" s="390"/>
      <c r="F285" s="507">
        <v>70092.476599999995</v>
      </c>
      <c r="G285" s="507">
        <v>73252.921900000001</v>
      </c>
      <c r="H285" s="507">
        <v>78844.070300000007</v>
      </c>
      <c r="I285" s="390"/>
      <c r="J285" s="358">
        <v>1</v>
      </c>
      <c r="K285" s="358">
        <v>1</v>
      </c>
      <c r="L285" s="358">
        <v>1</v>
      </c>
      <c r="M285" s="390"/>
      <c r="N285" s="437" t="s">
        <v>486</v>
      </c>
      <c r="O285" s="435"/>
      <c r="P285" s="391" t="s">
        <v>416</v>
      </c>
      <c r="Q285" s="392"/>
      <c r="R285" s="505">
        <v>70092.476599999995</v>
      </c>
      <c r="S285" s="505">
        <v>73252.921900000001</v>
      </c>
      <c r="T285" s="505">
        <v>78844.070300000007</v>
      </c>
      <c r="U285" s="506">
        <v>222189.46880000003</v>
      </c>
      <c r="W285" s="386"/>
      <c r="X285" s="386"/>
    </row>
    <row r="286" spans="1:24">
      <c r="A286" s="387" t="s">
        <v>188</v>
      </c>
      <c r="B286" s="389" t="s">
        <v>502</v>
      </c>
      <c r="C286" s="435"/>
      <c r="D286" s="389" t="s">
        <v>486</v>
      </c>
      <c r="E286" s="390"/>
      <c r="F286" s="507">
        <v>77814.773400000005</v>
      </c>
      <c r="G286" s="507">
        <v>81323.414099999995</v>
      </c>
      <c r="H286" s="507">
        <v>87448.851599999995</v>
      </c>
      <c r="I286" s="390"/>
      <c r="J286" s="358">
        <v>1</v>
      </c>
      <c r="K286" s="358">
        <v>1</v>
      </c>
      <c r="L286" s="358">
        <v>1</v>
      </c>
      <c r="M286" s="390"/>
      <c r="N286" s="437" t="s">
        <v>486</v>
      </c>
      <c r="O286" s="435"/>
      <c r="P286" s="391" t="s">
        <v>421</v>
      </c>
      <c r="Q286" s="392"/>
      <c r="R286" s="505">
        <v>77814.773400000005</v>
      </c>
      <c r="S286" s="505">
        <v>81323.414099999995</v>
      </c>
      <c r="T286" s="505">
        <v>87448.851599999995</v>
      </c>
      <c r="U286" s="506">
        <v>246587.03909999999</v>
      </c>
      <c r="W286" s="386"/>
      <c r="X286" s="386"/>
    </row>
    <row r="287" spans="1:24" ht="24">
      <c r="A287" s="387" t="s">
        <v>188</v>
      </c>
      <c r="B287" s="389" t="s">
        <v>503</v>
      </c>
      <c r="C287" s="435"/>
      <c r="D287" s="389" t="s">
        <v>486</v>
      </c>
      <c r="E287" s="390"/>
      <c r="F287" s="507">
        <v>51817.394500000002</v>
      </c>
      <c r="G287" s="507">
        <v>54153.820299999999</v>
      </c>
      <c r="H287" s="507">
        <v>58510.730499999998</v>
      </c>
      <c r="I287" s="390"/>
      <c r="J287" s="358">
        <v>1</v>
      </c>
      <c r="K287" s="358">
        <v>1</v>
      </c>
      <c r="L287" s="358">
        <v>1</v>
      </c>
      <c r="M287" s="390"/>
      <c r="N287" s="437" t="s">
        <v>486</v>
      </c>
      <c r="O287" s="435"/>
      <c r="P287" s="391" t="s">
        <v>416</v>
      </c>
      <c r="Q287" s="392"/>
      <c r="R287" s="505">
        <v>51817.394500000002</v>
      </c>
      <c r="S287" s="505">
        <v>54153.820299999999</v>
      </c>
      <c r="T287" s="505">
        <v>58510.730499999998</v>
      </c>
      <c r="U287" s="506">
        <v>164481.94529999999</v>
      </c>
      <c r="W287" s="386"/>
      <c r="X287" s="386"/>
    </row>
    <row r="288" spans="1:24">
      <c r="A288" s="387" t="s">
        <v>188</v>
      </c>
      <c r="B288" s="389" t="s">
        <v>426</v>
      </c>
      <c r="C288" s="435"/>
      <c r="D288" s="389" t="s">
        <v>504</v>
      </c>
      <c r="E288" s="390"/>
      <c r="F288" s="507">
        <v>25190.630517647056</v>
      </c>
      <c r="G288" s="507">
        <v>26326.466911764706</v>
      </c>
      <c r="H288" s="507">
        <v>29492.301470588234</v>
      </c>
      <c r="I288" s="390"/>
      <c r="J288" s="358">
        <v>17</v>
      </c>
      <c r="K288" s="358">
        <v>17</v>
      </c>
      <c r="L288" s="358">
        <v>17</v>
      </c>
      <c r="M288" s="390"/>
      <c r="N288" s="437" t="s">
        <v>419</v>
      </c>
      <c r="O288" s="435"/>
      <c r="P288" s="391" t="s">
        <v>416</v>
      </c>
      <c r="Q288" s="392"/>
      <c r="R288" s="505">
        <v>428240.71879999997</v>
      </c>
      <c r="S288" s="505">
        <v>447549.9375</v>
      </c>
      <c r="T288" s="505">
        <v>501369.125</v>
      </c>
      <c r="U288" s="506">
        <v>1377159.7812999999</v>
      </c>
      <c r="W288" s="386"/>
      <c r="X288" s="386"/>
    </row>
    <row r="289" spans="1:24">
      <c r="A289" s="387" t="s">
        <v>188</v>
      </c>
      <c r="B289" s="389" t="s">
        <v>426</v>
      </c>
      <c r="C289" s="435"/>
      <c r="D289" s="389" t="s">
        <v>504</v>
      </c>
      <c r="E289" s="390"/>
      <c r="F289" s="507">
        <v>39361.878900000003</v>
      </c>
      <c r="G289" s="507">
        <v>41136.691400000003</v>
      </c>
      <c r="H289" s="507">
        <v>44630.53125</v>
      </c>
      <c r="I289" s="390"/>
      <c r="J289" s="358">
        <v>2</v>
      </c>
      <c r="K289" s="358">
        <v>2</v>
      </c>
      <c r="L289" s="358">
        <v>2</v>
      </c>
      <c r="M289" s="390"/>
      <c r="N289" s="437" t="s">
        <v>419</v>
      </c>
      <c r="O289" s="435"/>
      <c r="P289" s="391" t="s">
        <v>422</v>
      </c>
      <c r="Q289" s="392"/>
      <c r="R289" s="505">
        <v>78723.757800000007</v>
      </c>
      <c r="S289" s="505">
        <v>82273.382800000007</v>
      </c>
      <c r="T289" s="505">
        <v>89261.0625</v>
      </c>
      <c r="U289" s="506">
        <v>250258.20310000001</v>
      </c>
      <c r="W289" s="386"/>
      <c r="X289" s="386"/>
    </row>
    <row r="290" spans="1:24">
      <c r="A290" s="387" t="s">
        <v>188</v>
      </c>
      <c r="B290" s="389" t="s">
        <v>505</v>
      </c>
      <c r="C290" s="435"/>
      <c r="D290" s="389" t="s">
        <v>504</v>
      </c>
      <c r="E290" s="390"/>
      <c r="F290" s="507">
        <v>135174.5313</v>
      </c>
      <c r="G290" s="507">
        <v>233156.82810000001</v>
      </c>
      <c r="H290" s="507">
        <v>0</v>
      </c>
      <c r="I290" s="390"/>
      <c r="J290" s="358">
        <v>1</v>
      </c>
      <c r="K290" s="358">
        <v>1</v>
      </c>
      <c r="L290" s="358">
        <v>0</v>
      </c>
      <c r="M290" s="390"/>
      <c r="N290" s="437" t="s">
        <v>504</v>
      </c>
      <c r="O290" s="435"/>
      <c r="P290" s="391" t="s">
        <v>420</v>
      </c>
      <c r="Q290" s="392"/>
      <c r="R290" s="505">
        <v>135174.5313</v>
      </c>
      <c r="S290" s="505">
        <v>233156.82810000001</v>
      </c>
      <c r="T290" s="505">
        <v>0</v>
      </c>
      <c r="U290" s="506">
        <v>368331.35940000002</v>
      </c>
      <c r="W290" s="386"/>
      <c r="X290" s="386"/>
    </row>
    <row r="291" spans="1:24">
      <c r="A291" s="387" t="s">
        <v>188</v>
      </c>
      <c r="B291" s="389" t="s">
        <v>505</v>
      </c>
      <c r="C291" s="435"/>
      <c r="D291" s="389" t="s">
        <v>504</v>
      </c>
      <c r="E291" s="390"/>
      <c r="F291" s="507">
        <v>15986.01225882353</v>
      </c>
      <c r="G291" s="507">
        <v>17005.642156862745</v>
      </c>
      <c r="H291" s="507">
        <v>18766.296572549021</v>
      </c>
      <c r="I291" s="390"/>
      <c r="J291" s="358">
        <v>12.75</v>
      </c>
      <c r="K291" s="358">
        <v>12.75</v>
      </c>
      <c r="L291" s="358">
        <v>12.75</v>
      </c>
      <c r="M291" s="390"/>
      <c r="N291" s="437" t="s">
        <v>504</v>
      </c>
      <c r="O291" s="435"/>
      <c r="P291" s="391" t="s">
        <v>416</v>
      </c>
      <c r="Q291" s="392"/>
      <c r="R291" s="505">
        <v>203821.6563</v>
      </c>
      <c r="S291" s="505">
        <v>216821.9375</v>
      </c>
      <c r="T291" s="505">
        <v>239270.28130000003</v>
      </c>
      <c r="U291" s="506">
        <v>659913.87510000006</v>
      </c>
      <c r="W291" s="386"/>
      <c r="X291" s="386"/>
    </row>
    <row r="292" spans="1:24">
      <c r="A292" s="387" t="s">
        <v>188</v>
      </c>
      <c r="B292" s="389" t="s">
        <v>506</v>
      </c>
      <c r="C292" s="435"/>
      <c r="D292" s="389" t="s">
        <v>504</v>
      </c>
      <c r="E292" s="390"/>
      <c r="F292" s="507">
        <v>28059.440100000003</v>
      </c>
      <c r="G292" s="507">
        <v>29324.632800000003</v>
      </c>
      <c r="H292" s="507">
        <v>32950.835933333336</v>
      </c>
      <c r="I292" s="390"/>
      <c r="J292" s="358">
        <v>3</v>
      </c>
      <c r="K292" s="358">
        <v>3</v>
      </c>
      <c r="L292" s="358">
        <v>3</v>
      </c>
      <c r="M292" s="390"/>
      <c r="N292" s="437" t="s">
        <v>504</v>
      </c>
      <c r="O292" s="435"/>
      <c r="P292" s="391" t="s">
        <v>416</v>
      </c>
      <c r="Q292" s="392"/>
      <c r="R292" s="505">
        <v>84178.320300000007</v>
      </c>
      <c r="S292" s="505">
        <v>87973.898400000005</v>
      </c>
      <c r="T292" s="505">
        <v>98852.507800000007</v>
      </c>
      <c r="U292" s="506">
        <v>271004.72650000005</v>
      </c>
      <c r="W292" s="386"/>
      <c r="X292" s="386"/>
    </row>
    <row r="293" spans="1:24">
      <c r="A293" s="387" t="s">
        <v>188</v>
      </c>
      <c r="B293" s="389" t="s">
        <v>506</v>
      </c>
      <c r="C293" s="435"/>
      <c r="D293" s="389" t="s">
        <v>504</v>
      </c>
      <c r="E293" s="390"/>
      <c r="F293" s="507">
        <v>20665.416000000001</v>
      </c>
      <c r="G293" s="507">
        <v>21597.210899999998</v>
      </c>
      <c r="H293" s="507">
        <v>24872.396499999999</v>
      </c>
      <c r="I293" s="390"/>
      <c r="J293" s="358">
        <v>1</v>
      </c>
      <c r="K293" s="358">
        <v>1</v>
      </c>
      <c r="L293" s="358">
        <v>1</v>
      </c>
      <c r="M293" s="390"/>
      <c r="N293" s="437" t="s">
        <v>504</v>
      </c>
      <c r="O293" s="435"/>
      <c r="P293" s="391" t="s">
        <v>421</v>
      </c>
      <c r="Q293" s="392"/>
      <c r="R293" s="505">
        <v>20665.416000000001</v>
      </c>
      <c r="S293" s="505">
        <v>21597.210899999998</v>
      </c>
      <c r="T293" s="505">
        <v>24872.396499999999</v>
      </c>
      <c r="U293" s="506">
        <v>67135.023400000005</v>
      </c>
      <c r="W293" s="386"/>
      <c r="X293" s="386"/>
    </row>
    <row r="294" spans="1:24">
      <c r="A294" s="387" t="s">
        <v>188</v>
      </c>
      <c r="B294" s="389" t="s">
        <v>506</v>
      </c>
      <c r="C294" s="435"/>
      <c r="D294" s="389" t="s">
        <v>504</v>
      </c>
      <c r="E294" s="390"/>
      <c r="F294" s="507">
        <v>30562.023433333336</v>
      </c>
      <c r="G294" s="507">
        <v>32032.122399999997</v>
      </c>
      <c r="H294" s="507">
        <v>35889.661466666665</v>
      </c>
      <c r="I294" s="390"/>
      <c r="J294" s="358">
        <v>3</v>
      </c>
      <c r="K294" s="358">
        <v>3</v>
      </c>
      <c r="L294" s="358">
        <v>3</v>
      </c>
      <c r="M294" s="390"/>
      <c r="N294" s="437" t="s">
        <v>504</v>
      </c>
      <c r="O294" s="435"/>
      <c r="P294" s="391" t="s">
        <v>422</v>
      </c>
      <c r="Q294" s="392"/>
      <c r="R294" s="505">
        <v>91686.070300000007</v>
      </c>
      <c r="S294" s="505">
        <v>96096.367199999993</v>
      </c>
      <c r="T294" s="505">
        <v>107668.98439999999</v>
      </c>
      <c r="U294" s="506">
        <v>295451.42189999996</v>
      </c>
      <c r="W294" s="386"/>
      <c r="X294" s="386"/>
    </row>
    <row r="295" spans="1:24">
      <c r="A295" s="387" t="s">
        <v>188</v>
      </c>
      <c r="B295" s="389" t="s">
        <v>507</v>
      </c>
      <c r="C295" s="435"/>
      <c r="D295" s="389" t="s">
        <v>504</v>
      </c>
      <c r="E295" s="390"/>
      <c r="F295" s="507">
        <v>37674.621099999997</v>
      </c>
      <c r="G295" s="507">
        <v>40802.113299999997</v>
      </c>
      <c r="H295" s="507">
        <v>44130.238299999997</v>
      </c>
      <c r="I295" s="390"/>
      <c r="J295" s="358">
        <v>2</v>
      </c>
      <c r="K295" s="358">
        <v>2</v>
      </c>
      <c r="L295" s="358">
        <v>2</v>
      </c>
      <c r="M295" s="390"/>
      <c r="N295" s="437" t="s">
        <v>504</v>
      </c>
      <c r="O295" s="435"/>
      <c r="P295" s="391" t="s">
        <v>416</v>
      </c>
      <c r="Q295" s="392"/>
      <c r="R295" s="505">
        <v>75349.242199999993</v>
      </c>
      <c r="S295" s="505">
        <v>81604.226599999995</v>
      </c>
      <c r="T295" s="505">
        <v>88260.476599999995</v>
      </c>
      <c r="U295" s="506">
        <v>245213.94539999997</v>
      </c>
      <c r="W295" s="386"/>
      <c r="X295" s="386"/>
    </row>
    <row r="296" spans="1:24">
      <c r="A296" s="387" t="s">
        <v>188</v>
      </c>
      <c r="B296" s="389" t="s">
        <v>507</v>
      </c>
      <c r="C296" s="435"/>
      <c r="D296" s="389" t="s">
        <v>504</v>
      </c>
      <c r="E296" s="390"/>
      <c r="F296" s="507">
        <v>23218.117200000001</v>
      </c>
      <c r="G296" s="507">
        <v>24265.0137</v>
      </c>
      <c r="H296" s="507">
        <v>28077.8125</v>
      </c>
      <c r="I296" s="390"/>
      <c r="J296" s="358">
        <v>1</v>
      </c>
      <c r="K296" s="358">
        <v>1</v>
      </c>
      <c r="L296" s="358">
        <v>1</v>
      </c>
      <c r="M296" s="390"/>
      <c r="N296" s="437" t="s">
        <v>504</v>
      </c>
      <c r="O296" s="435"/>
      <c r="P296" s="391" t="s">
        <v>421</v>
      </c>
      <c r="Q296" s="392"/>
      <c r="R296" s="505">
        <v>23218.117200000001</v>
      </c>
      <c r="S296" s="505">
        <v>24265.0137</v>
      </c>
      <c r="T296" s="505">
        <v>28077.8125</v>
      </c>
      <c r="U296" s="506">
        <v>75560.943400000004</v>
      </c>
      <c r="W296" s="386"/>
      <c r="X296" s="386"/>
    </row>
    <row r="297" spans="1:24">
      <c r="A297" s="387" t="s">
        <v>188</v>
      </c>
      <c r="B297" s="389" t="s">
        <v>508</v>
      </c>
      <c r="C297" s="435"/>
      <c r="D297" s="389" t="s">
        <v>504</v>
      </c>
      <c r="E297" s="390"/>
      <c r="F297" s="507">
        <v>18259.610485714285</v>
      </c>
      <c r="G297" s="507">
        <v>18674.713171428572</v>
      </c>
      <c r="H297" s="507">
        <v>21160</v>
      </c>
      <c r="I297" s="390"/>
      <c r="J297" s="358">
        <v>7</v>
      </c>
      <c r="K297" s="358">
        <v>7</v>
      </c>
      <c r="L297" s="358">
        <v>7</v>
      </c>
      <c r="M297" s="390"/>
      <c r="N297" s="437" t="s">
        <v>504</v>
      </c>
      <c r="O297" s="435"/>
      <c r="P297" s="391" t="s">
        <v>416</v>
      </c>
      <c r="Q297" s="392"/>
      <c r="R297" s="505">
        <v>127817.27340000001</v>
      </c>
      <c r="S297" s="505">
        <v>130722.99220000001</v>
      </c>
      <c r="T297" s="505">
        <v>148120</v>
      </c>
      <c r="U297" s="506">
        <v>406660.26560000004</v>
      </c>
      <c r="W297" s="386"/>
      <c r="X297" s="386"/>
    </row>
    <row r="298" spans="1:24">
      <c r="A298" s="387" t="s">
        <v>188</v>
      </c>
      <c r="B298" s="389" t="s">
        <v>508</v>
      </c>
      <c r="C298" s="435"/>
      <c r="D298" s="389" t="s">
        <v>504</v>
      </c>
      <c r="E298" s="390"/>
      <c r="F298" s="507">
        <v>43684.996099999997</v>
      </c>
      <c r="G298" s="507">
        <v>45654.738299999997</v>
      </c>
      <c r="H298" s="507">
        <v>49405.851549999999</v>
      </c>
      <c r="I298" s="390"/>
      <c r="J298" s="358">
        <v>2</v>
      </c>
      <c r="K298" s="358">
        <v>2</v>
      </c>
      <c r="L298" s="358">
        <v>2</v>
      </c>
      <c r="M298" s="390"/>
      <c r="N298" s="437" t="s">
        <v>504</v>
      </c>
      <c r="O298" s="435"/>
      <c r="P298" s="391" t="s">
        <v>422</v>
      </c>
      <c r="Q298" s="392"/>
      <c r="R298" s="505">
        <v>87369.992199999993</v>
      </c>
      <c r="S298" s="505">
        <v>91309.476599999995</v>
      </c>
      <c r="T298" s="505">
        <v>98811.703099999999</v>
      </c>
      <c r="U298" s="506">
        <v>277491.17189999996</v>
      </c>
      <c r="W298" s="386"/>
      <c r="X298" s="386"/>
    </row>
    <row r="299" spans="1:24">
      <c r="A299" s="387" t="s">
        <v>188</v>
      </c>
      <c r="B299" s="389" t="s">
        <v>509</v>
      </c>
      <c r="C299" s="435"/>
      <c r="D299" s="389" t="s">
        <v>504</v>
      </c>
      <c r="E299" s="390"/>
      <c r="F299" s="507">
        <v>20348.587899999999</v>
      </c>
      <c r="G299" s="507">
        <v>21266.099600000001</v>
      </c>
      <c r="H299" s="507">
        <v>24439.783200000002</v>
      </c>
      <c r="I299" s="390"/>
      <c r="J299" s="358">
        <v>1</v>
      </c>
      <c r="K299" s="358">
        <v>1</v>
      </c>
      <c r="L299" s="358">
        <v>1</v>
      </c>
      <c r="M299" s="390"/>
      <c r="N299" s="437" t="s">
        <v>504</v>
      </c>
      <c r="O299" s="435"/>
      <c r="P299" s="391" t="s">
        <v>420</v>
      </c>
      <c r="Q299" s="392"/>
      <c r="R299" s="505">
        <v>20348.587899999999</v>
      </c>
      <c r="S299" s="505">
        <v>21266.099600000001</v>
      </c>
      <c r="T299" s="505">
        <v>24439.783200000002</v>
      </c>
      <c r="U299" s="506">
        <v>66054.470700000005</v>
      </c>
      <c r="W299" s="386"/>
      <c r="X299" s="386"/>
    </row>
    <row r="300" spans="1:24">
      <c r="A300" s="387" t="s">
        <v>188</v>
      </c>
      <c r="B300" s="389" t="s">
        <v>509</v>
      </c>
      <c r="C300" s="435"/>
      <c r="D300" s="389" t="s">
        <v>504</v>
      </c>
      <c r="E300" s="390"/>
      <c r="F300" s="507">
        <v>29928.553577142859</v>
      </c>
      <c r="G300" s="507">
        <v>31302.457142857143</v>
      </c>
      <c r="H300" s="507">
        <v>34713.428571428572</v>
      </c>
      <c r="I300" s="390"/>
      <c r="J300" s="358">
        <v>8.75</v>
      </c>
      <c r="K300" s="358">
        <v>8.75</v>
      </c>
      <c r="L300" s="358">
        <v>8.75</v>
      </c>
      <c r="M300" s="390"/>
      <c r="N300" s="437" t="s">
        <v>504</v>
      </c>
      <c r="O300" s="435"/>
      <c r="P300" s="391" t="s">
        <v>416</v>
      </c>
      <c r="Q300" s="392"/>
      <c r="R300" s="505">
        <v>261874.8438</v>
      </c>
      <c r="S300" s="505">
        <v>273896.5</v>
      </c>
      <c r="T300" s="505">
        <v>303742.5</v>
      </c>
      <c r="U300" s="506">
        <v>839513.84380000003</v>
      </c>
      <c r="W300" s="386"/>
      <c r="X300" s="386"/>
    </row>
    <row r="301" spans="1:24">
      <c r="A301" s="387" t="s">
        <v>188</v>
      </c>
      <c r="B301" s="389" t="s">
        <v>509</v>
      </c>
      <c r="C301" s="435"/>
      <c r="D301" s="389" t="s">
        <v>504</v>
      </c>
      <c r="E301" s="390"/>
      <c r="F301" s="507">
        <v>55669.914100000002</v>
      </c>
      <c r="G301" s="507">
        <v>58180.050799999997</v>
      </c>
      <c r="H301" s="507">
        <v>62952.886700000003</v>
      </c>
      <c r="I301" s="390"/>
      <c r="J301" s="358">
        <v>1</v>
      </c>
      <c r="K301" s="358">
        <v>1</v>
      </c>
      <c r="L301" s="358">
        <v>1</v>
      </c>
      <c r="M301" s="390"/>
      <c r="N301" s="437" t="s">
        <v>504</v>
      </c>
      <c r="O301" s="435"/>
      <c r="P301" s="391" t="s">
        <v>422</v>
      </c>
      <c r="Q301" s="392"/>
      <c r="R301" s="505">
        <v>55669.914100000002</v>
      </c>
      <c r="S301" s="505">
        <v>58180.050799999997</v>
      </c>
      <c r="T301" s="505">
        <v>62952.886700000003</v>
      </c>
      <c r="U301" s="506">
        <v>176802.85159999999</v>
      </c>
      <c r="W301" s="386"/>
      <c r="X301" s="386"/>
    </row>
    <row r="302" spans="1:24">
      <c r="A302" s="387" t="s">
        <v>188</v>
      </c>
      <c r="B302" s="389" t="s">
        <v>510</v>
      </c>
      <c r="C302" s="435"/>
      <c r="D302" s="389" t="s">
        <v>504</v>
      </c>
      <c r="E302" s="390"/>
      <c r="F302" s="507">
        <v>76930.074999999997</v>
      </c>
      <c r="G302" s="507">
        <v>51292.820325000001</v>
      </c>
      <c r="H302" s="507">
        <v>55807.914075000001</v>
      </c>
      <c r="I302" s="390"/>
      <c r="J302" s="358">
        <v>5</v>
      </c>
      <c r="K302" s="358">
        <v>4</v>
      </c>
      <c r="L302" s="358">
        <v>4</v>
      </c>
      <c r="M302" s="390"/>
      <c r="N302" s="437" t="s">
        <v>504</v>
      </c>
      <c r="O302" s="435"/>
      <c r="P302" s="391" t="s">
        <v>416</v>
      </c>
      <c r="Q302" s="392"/>
      <c r="R302" s="505">
        <v>384650.375</v>
      </c>
      <c r="S302" s="505">
        <v>205171.2813</v>
      </c>
      <c r="T302" s="505">
        <v>223231.6563</v>
      </c>
      <c r="U302" s="506">
        <v>813053.31260000006</v>
      </c>
      <c r="W302" s="386"/>
      <c r="X302" s="386"/>
    </row>
    <row r="303" spans="1:24">
      <c r="A303" s="387" t="s">
        <v>188</v>
      </c>
      <c r="B303" s="389" t="s">
        <v>511</v>
      </c>
      <c r="C303" s="435"/>
      <c r="D303" s="389" t="s">
        <v>512</v>
      </c>
      <c r="E303" s="390"/>
      <c r="F303" s="507">
        <v>12662.267599999999</v>
      </c>
      <c r="G303" s="507">
        <v>13233.204100000001</v>
      </c>
      <c r="H303" s="507">
        <v>14489.265600000001</v>
      </c>
      <c r="I303" s="390"/>
      <c r="J303" s="358">
        <v>1</v>
      </c>
      <c r="K303" s="358">
        <v>1</v>
      </c>
      <c r="L303" s="358">
        <v>1</v>
      </c>
      <c r="M303" s="390"/>
      <c r="N303" s="437" t="s">
        <v>419</v>
      </c>
      <c r="O303" s="435"/>
      <c r="P303" s="391" t="s">
        <v>416</v>
      </c>
      <c r="Q303" s="392"/>
      <c r="R303" s="505">
        <v>12662.267599999999</v>
      </c>
      <c r="S303" s="505">
        <v>13233.204100000001</v>
      </c>
      <c r="T303" s="505">
        <v>14489.265600000001</v>
      </c>
      <c r="U303" s="506">
        <v>40384.737300000001</v>
      </c>
      <c r="W303" s="386"/>
      <c r="X303" s="386"/>
    </row>
    <row r="304" spans="1:24">
      <c r="A304" s="387" t="s">
        <v>188</v>
      </c>
      <c r="B304" s="389" t="s">
        <v>511</v>
      </c>
      <c r="C304" s="435"/>
      <c r="D304" s="389" t="s">
        <v>512</v>
      </c>
      <c r="E304" s="390"/>
      <c r="F304" s="507">
        <v>13197.8506</v>
      </c>
      <c r="G304" s="507">
        <v>13233.204100000001</v>
      </c>
      <c r="H304" s="507">
        <v>14489.265600000001</v>
      </c>
      <c r="I304" s="390"/>
      <c r="J304" s="358">
        <v>1</v>
      </c>
      <c r="K304" s="358">
        <v>1</v>
      </c>
      <c r="L304" s="358">
        <v>1</v>
      </c>
      <c r="M304" s="390"/>
      <c r="N304" s="437" t="s">
        <v>419</v>
      </c>
      <c r="O304" s="435"/>
      <c r="P304" s="391" t="s">
        <v>432</v>
      </c>
      <c r="Q304" s="392"/>
      <c r="R304" s="505">
        <v>13197.8506</v>
      </c>
      <c r="S304" s="505">
        <v>13233.204100000001</v>
      </c>
      <c r="T304" s="505">
        <v>14489.265600000001</v>
      </c>
      <c r="U304" s="506">
        <v>40920.320299999999</v>
      </c>
      <c r="W304" s="386"/>
      <c r="X304" s="386"/>
    </row>
    <row r="305" spans="1:24">
      <c r="A305" s="387" t="s">
        <v>188</v>
      </c>
      <c r="B305" s="389" t="s">
        <v>513</v>
      </c>
      <c r="C305" s="435"/>
      <c r="D305" s="389" t="s">
        <v>512</v>
      </c>
      <c r="E305" s="390"/>
      <c r="F305" s="507">
        <v>14594.257814285713</v>
      </c>
      <c r="G305" s="507">
        <v>15755.505582142856</v>
      </c>
      <c r="H305" s="507">
        <v>17211.5625</v>
      </c>
      <c r="I305" s="390"/>
      <c r="J305" s="358">
        <v>28</v>
      </c>
      <c r="K305" s="358">
        <v>28</v>
      </c>
      <c r="L305" s="358">
        <v>28</v>
      </c>
      <c r="M305" s="390"/>
      <c r="N305" s="437" t="s">
        <v>419</v>
      </c>
      <c r="O305" s="435"/>
      <c r="P305" s="391" t="s">
        <v>416</v>
      </c>
      <c r="Q305" s="392"/>
      <c r="R305" s="505">
        <v>408639.21879999997</v>
      </c>
      <c r="S305" s="505">
        <v>441154.15629999997</v>
      </c>
      <c r="T305" s="505">
        <v>481923.75</v>
      </c>
      <c r="U305" s="506">
        <v>1331717.1250999998</v>
      </c>
      <c r="W305" s="386"/>
      <c r="X305" s="386"/>
    </row>
    <row r="306" spans="1:24">
      <c r="A306" s="387" t="s">
        <v>188</v>
      </c>
      <c r="B306" s="389" t="s">
        <v>513</v>
      </c>
      <c r="C306" s="435"/>
      <c r="D306" s="389" t="s">
        <v>512</v>
      </c>
      <c r="E306" s="390"/>
      <c r="F306" s="507">
        <v>15945.93065</v>
      </c>
      <c r="G306" s="507">
        <v>16664.927749999999</v>
      </c>
      <c r="H306" s="507">
        <v>20208.226549999999</v>
      </c>
      <c r="I306" s="390"/>
      <c r="J306" s="358">
        <v>2</v>
      </c>
      <c r="K306" s="358">
        <v>2</v>
      </c>
      <c r="L306" s="358">
        <v>2</v>
      </c>
      <c r="M306" s="390"/>
      <c r="N306" s="437" t="s">
        <v>419</v>
      </c>
      <c r="O306" s="435"/>
      <c r="P306" s="391" t="s">
        <v>421</v>
      </c>
      <c r="Q306" s="392"/>
      <c r="R306" s="505">
        <v>31891.8613</v>
      </c>
      <c r="S306" s="505">
        <v>33329.855499999998</v>
      </c>
      <c r="T306" s="505">
        <v>40416.453099999999</v>
      </c>
      <c r="U306" s="506">
        <v>105638.16989999999</v>
      </c>
      <c r="W306" s="386"/>
      <c r="X306" s="386"/>
    </row>
    <row r="307" spans="1:24">
      <c r="A307" s="387" t="s">
        <v>188</v>
      </c>
      <c r="B307" s="389" t="s">
        <v>513</v>
      </c>
      <c r="C307" s="435"/>
      <c r="D307" s="389" t="s">
        <v>512</v>
      </c>
      <c r="E307" s="390"/>
      <c r="F307" s="507">
        <v>10922.845113043479</v>
      </c>
      <c r="G307" s="507">
        <v>11519.612765217393</v>
      </c>
      <c r="H307" s="507">
        <v>12872.451095652174</v>
      </c>
      <c r="I307" s="390"/>
      <c r="J307" s="358">
        <v>5.75</v>
      </c>
      <c r="K307" s="358">
        <v>5.75</v>
      </c>
      <c r="L307" s="358">
        <v>5.75</v>
      </c>
      <c r="M307" s="390"/>
      <c r="N307" s="437" t="s">
        <v>419</v>
      </c>
      <c r="O307" s="435"/>
      <c r="P307" s="391" t="s">
        <v>422</v>
      </c>
      <c r="Q307" s="392"/>
      <c r="R307" s="505">
        <v>62806.359400000001</v>
      </c>
      <c r="S307" s="505">
        <v>66237.773400000005</v>
      </c>
      <c r="T307" s="505">
        <v>74016.593800000002</v>
      </c>
      <c r="U307" s="506">
        <v>203060.72659999999</v>
      </c>
      <c r="W307" s="386"/>
      <c r="X307" s="386"/>
    </row>
    <row r="308" spans="1:24">
      <c r="A308" s="387" t="s">
        <v>188</v>
      </c>
      <c r="B308" s="389" t="s">
        <v>513</v>
      </c>
      <c r="C308" s="435"/>
      <c r="D308" s="389" t="s">
        <v>512</v>
      </c>
      <c r="E308" s="390"/>
      <c r="F308" s="507">
        <v>15871.843800000001</v>
      </c>
      <c r="G308" s="507">
        <v>16587.498</v>
      </c>
      <c r="H308" s="507">
        <v>18156.845700000002</v>
      </c>
      <c r="I308" s="390"/>
      <c r="J308" s="358">
        <v>1</v>
      </c>
      <c r="K308" s="358">
        <v>1</v>
      </c>
      <c r="L308" s="358">
        <v>1</v>
      </c>
      <c r="M308" s="390"/>
      <c r="N308" s="437" t="s">
        <v>419</v>
      </c>
      <c r="O308" s="435"/>
      <c r="P308" s="391" t="s">
        <v>428</v>
      </c>
      <c r="Q308" s="392"/>
      <c r="R308" s="505">
        <v>15871.843800000001</v>
      </c>
      <c r="S308" s="505">
        <v>16587.498</v>
      </c>
      <c r="T308" s="505">
        <v>18156.845700000002</v>
      </c>
      <c r="U308" s="506">
        <v>50616.1875</v>
      </c>
      <c r="W308" s="386"/>
      <c r="X308" s="386"/>
    </row>
    <row r="309" spans="1:24">
      <c r="A309" s="387" t="s">
        <v>188</v>
      </c>
      <c r="B309" s="389" t="s">
        <v>514</v>
      </c>
      <c r="C309" s="435"/>
      <c r="D309" s="389" t="s">
        <v>512</v>
      </c>
      <c r="E309" s="390"/>
      <c r="F309" s="507">
        <v>16509.849600000001</v>
      </c>
      <c r="G309" s="507">
        <v>21064.3027</v>
      </c>
      <c r="H309" s="507">
        <v>18899.574199999999</v>
      </c>
      <c r="I309" s="390"/>
      <c r="J309" s="358">
        <v>1</v>
      </c>
      <c r="K309" s="358">
        <v>1</v>
      </c>
      <c r="L309" s="358">
        <v>1</v>
      </c>
      <c r="M309" s="390"/>
      <c r="N309" s="437" t="s">
        <v>419</v>
      </c>
      <c r="O309" s="435"/>
      <c r="P309" s="391" t="s">
        <v>420</v>
      </c>
      <c r="Q309" s="392"/>
      <c r="R309" s="505">
        <v>16509.849600000001</v>
      </c>
      <c r="S309" s="505">
        <v>21064.3027</v>
      </c>
      <c r="T309" s="505">
        <v>18899.574199999999</v>
      </c>
      <c r="U309" s="506">
        <v>56473.726500000004</v>
      </c>
      <c r="W309" s="386"/>
      <c r="X309" s="386"/>
    </row>
    <row r="310" spans="1:24">
      <c r="A310" s="387" t="s">
        <v>188</v>
      </c>
      <c r="B310" s="389" t="s">
        <v>514</v>
      </c>
      <c r="C310" s="435"/>
      <c r="D310" s="389" t="s">
        <v>512</v>
      </c>
      <c r="E310" s="390"/>
      <c r="F310" s="507">
        <v>11831.21452972973</v>
      </c>
      <c r="G310" s="507">
        <v>12364.679902702703</v>
      </c>
      <c r="H310" s="507">
        <v>13789.098821621621</v>
      </c>
      <c r="I310" s="390"/>
      <c r="J310" s="358">
        <v>9.25</v>
      </c>
      <c r="K310" s="358">
        <v>9.25</v>
      </c>
      <c r="L310" s="358">
        <v>9.25</v>
      </c>
      <c r="M310" s="390"/>
      <c r="N310" s="437" t="s">
        <v>419</v>
      </c>
      <c r="O310" s="435"/>
      <c r="P310" s="391" t="s">
        <v>416</v>
      </c>
      <c r="Q310" s="392"/>
      <c r="R310" s="505">
        <v>109438.7344</v>
      </c>
      <c r="S310" s="505">
        <v>114373.28909999999</v>
      </c>
      <c r="T310" s="505">
        <v>127549.16409999999</v>
      </c>
      <c r="U310" s="506">
        <v>351361.1876</v>
      </c>
      <c r="W310" s="386"/>
      <c r="X310" s="386"/>
    </row>
    <row r="311" spans="1:24">
      <c r="A311" s="387" t="s">
        <v>188</v>
      </c>
      <c r="B311" s="389" t="s">
        <v>514</v>
      </c>
      <c r="C311" s="435"/>
      <c r="D311" s="389" t="s">
        <v>512</v>
      </c>
      <c r="E311" s="390"/>
      <c r="F311" s="507">
        <v>12574.152333333333</v>
      </c>
      <c r="G311" s="507">
        <v>13141.115899999999</v>
      </c>
      <c r="H311" s="507">
        <v>15887.875</v>
      </c>
      <c r="I311" s="390"/>
      <c r="J311" s="358">
        <v>3</v>
      </c>
      <c r="K311" s="358">
        <v>3</v>
      </c>
      <c r="L311" s="358">
        <v>3</v>
      </c>
      <c r="M311" s="390"/>
      <c r="N311" s="437" t="s">
        <v>419</v>
      </c>
      <c r="O311" s="435"/>
      <c r="P311" s="391" t="s">
        <v>422</v>
      </c>
      <c r="Q311" s="392"/>
      <c r="R311" s="505">
        <v>37722.457000000002</v>
      </c>
      <c r="S311" s="505">
        <v>39423.347699999998</v>
      </c>
      <c r="T311" s="505">
        <v>47663.625</v>
      </c>
      <c r="U311" s="506">
        <v>124809.42970000001</v>
      </c>
      <c r="W311" s="386"/>
      <c r="X311" s="386"/>
    </row>
    <row r="312" spans="1:24">
      <c r="A312" s="387" t="s">
        <v>188</v>
      </c>
      <c r="B312" s="389" t="s">
        <v>515</v>
      </c>
      <c r="C312" s="435"/>
      <c r="D312" s="389" t="s">
        <v>512</v>
      </c>
      <c r="E312" s="390"/>
      <c r="F312" s="507">
        <v>13635.328149999999</v>
      </c>
      <c r="G312" s="507">
        <v>15617.2451</v>
      </c>
      <c r="H312" s="507">
        <v>15810.611349999999</v>
      </c>
      <c r="I312" s="390"/>
      <c r="J312" s="358">
        <v>2</v>
      </c>
      <c r="K312" s="358">
        <v>2</v>
      </c>
      <c r="L312" s="358">
        <v>2</v>
      </c>
      <c r="M312" s="390"/>
      <c r="N312" s="437" t="s">
        <v>419</v>
      </c>
      <c r="O312" s="435"/>
      <c r="P312" s="391" t="s">
        <v>420</v>
      </c>
      <c r="Q312" s="392"/>
      <c r="R312" s="505">
        <v>27270.656299999999</v>
      </c>
      <c r="S312" s="505">
        <v>31234.4902</v>
      </c>
      <c r="T312" s="505">
        <v>31621.222699999998</v>
      </c>
      <c r="U312" s="506">
        <v>90126.369200000001</v>
      </c>
      <c r="W312" s="386"/>
      <c r="X312" s="386"/>
    </row>
    <row r="313" spans="1:24">
      <c r="A313" s="387" t="s">
        <v>188</v>
      </c>
      <c r="B313" s="389" t="s">
        <v>515</v>
      </c>
      <c r="C313" s="435"/>
      <c r="D313" s="389" t="s">
        <v>512</v>
      </c>
      <c r="E313" s="390"/>
      <c r="F313" s="507">
        <v>13337.695314285713</v>
      </c>
      <c r="G313" s="507">
        <v>14523.4442</v>
      </c>
      <c r="H313" s="507">
        <v>15892.772328571429</v>
      </c>
      <c r="I313" s="390"/>
      <c r="J313" s="358">
        <v>7</v>
      </c>
      <c r="K313" s="358">
        <v>7</v>
      </c>
      <c r="L313" s="358">
        <v>7</v>
      </c>
      <c r="M313" s="390"/>
      <c r="N313" s="437" t="s">
        <v>419</v>
      </c>
      <c r="O313" s="435"/>
      <c r="P313" s="391" t="s">
        <v>416</v>
      </c>
      <c r="Q313" s="392"/>
      <c r="R313" s="505">
        <v>93363.867199999993</v>
      </c>
      <c r="S313" s="505">
        <v>101664.1094</v>
      </c>
      <c r="T313" s="505">
        <v>111249.4063</v>
      </c>
      <c r="U313" s="506">
        <v>306277.38289999997</v>
      </c>
      <c r="W313" s="386"/>
      <c r="X313" s="386"/>
    </row>
    <row r="314" spans="1:24">
      <c r="A314" s="387" t="s">
        <v>188</v>
      </c>
      <c r="B314" s="389" t="s">
        <v>515</v>
      </c>
      <c r="C314" s="435"/>
      <c r="D314" s="389" t="s">
        <v>512</v>
      </c>
      <c r="E314" s="390"/>
      <c r="F314" s="507">
        <v>16339.0332</v>
      </c>
      <c r="G314" s="507">
        <v>17075.7539</v>
      </c>
      <c r="H314" s="507">
        <v>18798.283200000002</v>
      </c>
      <c r="I314" s="390"/>
      <c r="J314" s="358">
        <v>1</v>
      </c>
      <c r="K314" s="358">
        <v>1</v>
      </c>
      <c r="L314" s="358">
        <v>1</v>
      </c>
      <c r="M314" s="390"/>
      <c r="N314" s="437" t="s">
        <v>419</v>
      </c>
      <c r="O314" s="435"/>
      <c r="P314" s="391" t="s">
        <v>421</v>
      </c>
      <c r="Q314" s="392"/>
      <c r="R314" s="505">
        <v>16339.0332</v>
      </c>
      <c r="S314" s="505">
        <v>17075.7539</v>
      </c>
      <c r="T314" s="505">
        <v>18798.283200000002</v>
      </c>
      <c r="U314" s="506">
        <v>52213.070300000007</v>
      </c>
      <c r="W314" s="386"/>
      <c r="X314" s="386"/>
    </row>
    <row r="315" spans="1:24">
      <c r="A315" s="387" t="s">
        <v>188</v>
      </c>
      <c r="B315" s="389" t="s">
        <v>515</v>
      </c>
      <c r="C315" s="435"/>
      <c r="D315" s="389" t="s">
        <v>512</v>
      </c>
      <c r="E315" s="390"/>
      <c r="F315" s="507">
        <v>12969.4043</v>
      </c>
      <c r="G315" s="507">
        <v>13554.19045</v>
      </c>
      <c r="H315" s="507">
        <v>15154.260749999999</v>
      </c>
      <c r="I315" s="390"/>
      <c r="J315" s="358">
        <v>2</v>
      </c>
      <c r="K315" s="358">
        <v>2</v>
      </c>
      <c r="L315" s="358">
        <v>2</v>
      </c>
      <c r="M315" s="390"/>
      <c r="N315" s="437" t="s">
        <v>419</v>
      </c>
      <c r="O315" s="435"/>
      <c r="P315" s="391" t="s">
        <v>422</v>
      </c>
      <c r="Q315" s="392"/>
      <c r="R315" s="505">
        <v>25938.8086</v>
      </c>
      <c r="S315" s="505">
        <v>27108.3809</v>
      </c>
      <c r="T315" s="505">
        <v>30308.521499999999</v>
      </c>
      <c r="U315" s="506">
        <v>83355.710999999996</v>
      </c>
      <c r="W315" s="386"/>
      <c r="X315" s="386"/>
    </row>
    <row r="316" spans="1:24">
      <c r="A316" s="387" t="s">
        <v>188</v>
      </c>
      <c r="B316" s="389" t="s">
        <v>515</v>
      </c>
      <c r="C316" s="435"/>
      <c r="D316" s="389" t="s">
        <v>512</v>
      </c>
      <c r="E316" s="390"/>
      <c r="F316" s="507">
        <v>17518.6738</v>
      </c>
      <c r="G316" s="507">
        <v>18308.583999999999</v>
      </c>
      <c r="H316" s="507">
        <v>20073.984400000001</v>
      </c>
      <c r="I316" s="390"/>
      <c r="J316" s="358">
        <v>1</v>
      </c>
      <c r="K316" s="358">
        <v>1</v>
      </c>
      <c r="L316" s="358">
        <v>1</v>
      </c>
      <c r="M316" s="390"/>
      <c r="N316" s="437" t="s">
        <v>419</v>
      </c>
      <c r="O316" s="435"/>
      <c r="P316" s="391" t="s">
        <v>432</v>
      </c>
      <c r="Q316" s="392"/>
      <c r="R316" s="505">
        <v>17518.6738</v>
      </c>
      <c r="S316" s="505">
        <v>18308.583999999999</v>
      </c>
      <c r="T316" s="505">
        <v>20073.984400000001</v>
      </c>
      <c r="U316" s="506">
        <v>55901.242200000001</v>
      </c>
      <c r="W316" s="386"/>
      <c r="X316" s="386"/>
    </row>
    <row r="317" spans="1:24">
      <c r="A317" s="387" t="s">
        <v>188</v>
      </c>
      <c r="B317" s="389" t="s">
        <v>516</v>
      </c>
      <c r="C317" s="435"/>
      <c r="D317" s="389" t="s">
        <v>512</v>
      </c>
      <c r="E317" s="390"/>
      <c r="F317" s="507">
        <v>13270.325199999999</v>
      </c>
      <c r="G317" s="507">
        <v>13868.679700000001</v>
      </c>
      <c r="H317" s="507">
        <v>15801.227500000001</v>
      </c>
      <c r="I317" s="390"/>
      <c r="J317" s="358">
        <v>1</v>
      </c>
      <c r="K317" s="358">
        <v>1</v>
      </c>
      <c r="L317" s="358">
        <v>1</v>
      </c>
      <c r="M317" s="390"/>
      <c r="N317" s="437" t="s">
        <v>419</v>
      </c>
      <c r="O317" s="435"/>
      <c r="P317" s="391" t="s">
        <v>420</v>
      </c>
      <c r="Q317" s="392"/>
      <c r="R317" s="505">
        <v>13270.325199999999</v>
      </c>
      <c r="S317" s="505">
        <v>13868.679700000001</v>
      </c>
      <c r="T317" s="505">
        <v>15801.227500000001</v>
      </c>
      <c r="U317" s="506">
        <v>42940.232400000001</v>
      </c>
      <c r="W317" s="386"/>
      <c r="X317" s="386"/>
    </row>
    <row r="318" spans="1:24">
      <c r="A318" s="387" t="s">
        <v>188</v>
      </c>
      <c r="B318" s="389" t="s">
        <v>516</v>
      </c>
      <c r="C318" s="435"/>
      <c r="D318" s="389" t="s">
        <v>512</v>
      </c>
      <c r="E318" s="390"/>
      <c r="F318" s="507">
        <v>13513.381500000001</v>
      </c>
      <c r="G318" s="507">
        <v>14122.694000000001</v>
      </c>
      <c r="H318" s="507">
        <v>20475.591799999998</v>
      </c>
      <c r="I318" s="390"/>
      <c r="J318" s="358">
        <v>3</v>
      </c>
      <c r="K318" s="358">
        <v>3</v>
      </c>
      <c r="L318" s="358">
        <v>4</v>
      </c>
      <c r="M318" s="390"/>
      <c r="N318" s="437" t="s">
        <v>419</v>
      </c>
      <c r="O318" s="435"/>
      <c r="P318" s="391" t="s">
        <v>416</v>
      </c>
      <c r="Q318" s="392"/>
      <c r="R318" s="505">
        <v>40540.144500000002</v>
      </c>
      <c r="S318" s="505">
        <v>42368.082000000002</v>
      </c>
      <c r="T318" s="505">
        <v>81902.367199999993</v>
      </c>
      <c r="U318" s="506">
        <v>164810.5937</v>
      </c>
      <c r="W318" s="386"/>
      <c r="X318" s="386"/>
    </row>
    <row r="319" spans="1:24">
      <c r="A319" s="387" t="s">
        <v>188</v>
      </c>
      <c r="B319" s="389" t="s">
        <v>516</v>
      </c>
      <c r="C319" s="435"/>
      <c r="D319" s="389" t="s">
        <v>512</v>
      </c>
      <c r="E319" s="390"/>
      <c r="F319" s="507">
        <v>12851.276400000001</v>
      </c>
      <c r="G319" s="507">
        <v>13430.7364</v>
      </c>
      <c r="H319" s="507">
        <v>15348.0556</v>
      </c>
      <c r="I319" s="390"/>
      <c r="J319" s="358">
        <v>0.5</v>
      </c>
      <c r="K319" s="358">
        <v>0.5</v>
      </c>
      <c r="L319" s="358">
        <v>0.5</v>
      </c>
      <c r="M319" s="390"/>
      <c r="N319" s="437" t="s">
        <v>419</v>
      </c>
      <c r="O319" s="435"/>
      <c r="P319" s="391" t="s">
        <v>422</v>
      </c>
      <c r="Q319" s="392"/>
      <c r="R319" s="505">
        <v>6425.6382000000003</v>
      </c>
      <c r="S319" s="505">
        <v>6715.3681999999999</v>
      </c>
      <c r="T319" s="505">
        <v>7674.0277999999998</v>
      </c>
      <c r="U319" s="506">
        <v>20815.034200000002</v>
      </c>
      <c r="W319" s="386"/>
      <c r="X319" s="386"/>
    </row>
    <row r="320" spans="1:24">
      <c r="A320" s="387" t="s">
        <v>188</v>
      </c>
      <c r="B320" s="389" t="s">
        <v>517</v>
      </c>
      <c r="C320" s="435"/>
      <c r="D320" s="389" t="s">
        <v>512</v>
      </c>
      <c r="E320" s="390"/>
      <c r="F320" s="507">
        <v>23303.351600000002</v>
      </c>
      <c r="G320" s="507">
        <v>24354.091799999998</v>
      </c>
      <c r="H320" s="507">
        <v>26433.710899999998</v>
      </c>
      <c r="I320" s="390"/>
      <c r="J320" s="358">
        <v>1</v>
      </c>
      <c r="K320" s="358">
        <v>1</v>
      </c>
      <c r="L320" s="358">
        <v>1</v>
      </c>
      <c r="M320" s="390"/>
      <c r="N320" s="437" t="s">
        <v>419</v>
      </c>
      <c r="O320" s="435"/>
      <c r="P320" s="391" t="s">
        <v>420</v>
      </c>
      <c r="Q320" s="392"/>
      <c r="R320" s="505">
        <v>23303.351600000002</v>
      </c>
      <c r="S320" s="505">
        <v>24354.091799999998</v>
      </c>
      <c r="T320" s="505">
        <v>26433.710899999998</v>
      </c>
      <c r="U320" s="506">
        <v>74091.154299999995</v>
      </c>
      <c r="W320" s="386"/>
      <c r="X320" s="386"/>
    </row>
    <row r="321" spans="1:24">
      <c r="A321" s="387" t="s">
        <v>188</v>
      </c>
      <c r="B321" s="389" t="s">
        <v>518</v>
      </c>
      <c r="C321" s="435"/>
      <c r="D321" s="389" t="s">
        <v>512</v>
      </c>
      <c r="E321" s="390"/>
      <c r="F321" s="507">
        <v>20498.1348</v>
      </c>
      <c r="G321" s="507">
        <v>21422.386699999999</v>
      </c>
      <c r="H321" s="507">
        <v>27197.5566</v>
      </c>
      <c r="I321" s="390"/>
      <c r="J321" s="358">
        <v>1</v>
      </c>
      <c r="K321" s="358">
        <v>1</v>
      </c>
      <c r="L321" s="358">
        <v>1</v>
      </c>
      <c r="M321" s="390"/>
      <c r="N321" s="437" t="s">
        <v>419</v>
      </c>
      <c r="O321" s="435"/>
      <c r="P321" s="391" t="s">
        <v>422</v>
      </c>
      <c r="Q321" s="392"/>
      <c r="R321" s="505">
        <v>20498.1348</v>
      </c>
      <c r="S321" s="505">
        <v>21422.386699999999</v>
      </c>
      <c r="T321" s="505">
        <v>27197.5566</v>
      </c>
      <c r="U321" s="506">
        <v>69118.078099999999</v>
      </c>
      <c r="W321" s="386"/>
      <c r="X321" s="386"/>
    </row>
    <row r="322" spans="1:24">
      <c r="A322" s="387" t="s">
        <v>188</v>
      </c>
      <c r="B322" s="389" t="s">
        <v>519</v>
      </c>
      <c r="C322" s="435"/>
      <c r="D322" s="389" t="s">
        <v>512</v>
      </c>
      <c r="E322" s="390"/>
      <c r="F322" s="507">
        <v>9518.5364666666665</v>
      </c>
      <c r="G322" s="507">
        <v>9947.7239666666665</v>
      </c>
      <c r="H322" s="507">
        <v>11990.677083333334</v>
      </c>
      <c r="I322" s="390"/>
      <c r="J322" s="358">
        <v>6</v>
      </c>
      <c r="K322" s="358">
        <v>6</v>
      </c>
      <c r="L322" s="358">
        <v>6</v>
      </c>
      <c r="M322" s="390"/>
      <c r="N322" s="437" t="s">
        <v>419</v>
      </c>
      <c r="O322" s="435"/>
      <c r="P322" s="391" t="s">
        <v>416</v>
      </c>
      <c r="Q322" s="392"/>
      <c r="R322" s="505">
        <v>57111.218800000002</v>
      </c>
      <c r="S322" s="505">
        <v>59686.343800000002</v>
      </c>
      <c r="T322" s="505">
        <v>71944.0625</v>
      </c>
      <c r="U322" s="506">
        <v>188741.6251</v>
      </c>
      <c r="W322" s="386"/>
      <c r="X322" s="386"/>
    </row>
    <row r="323" spans="1:24">
      <c r="A323" s="387" t="s">
        <v>188</v>
      </c>
      <c r="B323" s="389" t="s">
        <v>519</v>
      </c>
      <c r="C323" s="435"/>
      <c r="D323" s="389" t="s">
        <v>512</v>
      </c>
      <c r="E323" s="390"/>
      <c r="F323" s="507">
        <v>16507.5527</v>
      </c>
      <c r="G323" s="507">
        <v>17251.873</v>
      </c>
      <c r="H323" s="507">
        <v>18980.525399999999</v>
      </c>
      <c r="I323" s="390"/>
      <c r="J323" s="358">
        <v>1</v>
      </c>
      <c r="K323" s="358">
        <v>1</v>
      </c>
      <c r="L323" s="358">
        <v>1</v>
      </c>
      <c r="M323" s="390"/>
      <c r="N323" s="437" t="s">
        <v>419</v>
      </c>
      <c r="O323" s="435"/>
      <c r="P323" s="391" t="s">
        <v>422</v>
      </c>
      <c r="Q323" s="392"/>
      <c r="R323" s="505">
        <v>16507.5527</v>
      </c>
      <c r="S323" s="505">
        <v>17251.873</v>
      </c>
      <c r="T323" s="505">
        <v>18980.525399999999</v>
      </c>
      <c r="U323" s="506">
        <v>52739.951099999998</v>
      </c>
      <c r="W323" s="386"/>
      <c r="X323" s="386"/>
    </row>
    <row r="324" spans="1:24">
      <c r="A324" s="387" t="s">
        <v>188</v>
      </c>
      <c r="B324" s="389" t="s">
        <v>520</v>
      </c>
      <c r="C324" s="435"/>
      <c r="D324" s="389" t="s">
        <v>512</v>
      </c>
      <c r="E324" s="390"/>
      <c r="F324" s="507">
        <v>10313.759749999999</v>
      </c>
      <c r="G324" s="507">
        <v>9350.0419999999995</v>
      </c>
      <c r="H324" s="507">
        <v>10758.458000000001</v>
      </c>
      <c r="I324" s="390"/>
      <c r="J324" s="358">
        <v>2</v>
      </c>
      <c r="K324" s="358">
        <v>2</v>
      </c>
      <c r="L324" s="358">
        <v>2</v>
      </c>
      <c r="M324" s="390"/>
      <c r="N324" s="437" t="s">
        <v>419</v>
      </c>
      <c r="O324" s="435"/>
      <c r="P324" s="391" t="s">
        <v>420</v>
      </c>
      <c r="Q324" s="392"/>
      <c r="R324" s="505">
        <v>20627.519499999999</v>
      </c>
      <c r="S324" s="505">
        <v>18700.083999999999</v>
      </c>
      <c r="T324" s="505">
        <v>21516.916000000001</v>
      </c>
      <c r="U324" s="506">
        <v>60844.519499999995</v>
      </c>
      <c r="W324" s="386"/>
      <c r="X324" s="386"/>
    </row>
    <row r="325" spans="1:24">
      <c r="A325" s="387" t="s">
        <v>188</v>
      </c>
      <c r="B325" s="389" t="s">
        <v>520</v>
      </c>
      <c r="C325" s="435"/>
      <c r="D325" s="389" t="s">
        <v>512</v>
      </c>
      <c r="E325" s="390"/>
      <c r="F325" s="507">
        <v>15690.978690909093</v>
      </c>
      <c r="G325" s="507">
        <v>16407.015627272725</v>
      </c>
      <c r="H325" s="507">
        <v>18138.522727272728</v>
      </c>
      <c r="I325" s="390"/>
      <c r="J325" s="358">
        <v>11</v>
      </c>
      <c r="K325" s="358">
        <v>11</v>
      </c>
      <c r="L325" s="358">
        <v>11</v>
      </c>
      <c r="M325" s="390"/>
      <c r="N325" s="437" t="s">
        <v>419</v>
      </c>
      <c r="O325" s="435"/>
      <c r="P325" s="391" t="s">
        <v>416</v>
      </c>
      <c r="Q325" s="392"/>
      <c r="R325" s="505">
        <v>172600.76560000001</v>
      </c>
      <c r="S325" s="505">
        <v>180477.17189999999</v>
      </c>
      <c r="T325" s="505">
        <v>199523.75</v>
      </c>
      <c r="U325" s="506">
        <v>552601.6875</v>
      </c>
      <c r="W325" s="386"/>
      <c r="X325" s="386"/>
    </row>
    <row r="326" spans="1:24">
      <c r="A326" s="387" t="s">
        <v>188</v>
      </c>
      <c r="B326" s="389" t="s">
        <v>520</v>
      </c>
      <c r="C326" s="435"/>
      <c r="D326" s="389" t="s">
        <v>512</v>
      </c>
      <c r="E326" s="390"/>
      <c r="F326" s="507">
        <v>7235.8290999999999</v>
      </c>
      <c r="G326" s="507">
        <v>7562.0897999999997</v>
      </c>
      <c r="H326" s="507">
        <v>8787.9668000000001</v>
      </c>
      <c r="I326" s="390"/>
      <c r="J326" s="358">
        <v>1</v>
      </c>
      <c r="K326" s="358">
        <v>1</v>
      </c>
      <c r="L326" s="358">
        <v>1</v>
      </c>
      <c r="M326" s="390"/>
      <c r="N326" s="437" t="s">
        <v>419</v>
      </c>
      <c r="O326" s="435"/>
      <c r="P326" s="391" t="s">
        <v>421</v>
      </c>
      <c r="Q326" s="392"/>
      <c r="R326" s="505">
        <v>7235.8290999999999</v>
      </c>
      <c r="S326" s="505">
        <v>7562.0897999999997</v>
      </c>
      <c r="T326" s="505">
        <v>8787.9668000000001</v>
      </c>
      <c r="U326" s="506">
        <v>23585.885699999999</v>
      </c>
      <c r="W326" s="386"/>
      <c r="X326" s="386"/>
    </row>
    <row r="327" spans="1:24">
      <c r="A327" s="387" t="s">
        <v>188</v>
      </c>
      <c r="B327" s="389" t="s">
        <v>520</v>
      </c>
      <c r="C327" s="435"/>
      <c r="D327" s="389" t="s">
        <v>512</v>
      </c>
      <c r="E327" s="390"/>
      <c r="F327" s="507">
        <v>18402.349999999999</v>
      </c>
      <c r="G327" s="507">
        <v>20200.559379999999</v>
      </c>
      <c r="H327" s="507">
        <v>21783.0625</v>
      </c>
      <c r="I327" s="390"/>
      <c r="J327" s="358">
        <v>5</v>
      </c>
      <c r="K327" s="358">
        <v>5</v>
      </c>
      <c r="L327" s="358">
        <v>5</v>
      </c>
      <c r="M327" s="390"/>
      <c r="N327" s="437" t="s">
        <v>419</v>
      </c>
      <c r="O327" s="435"/>
      <c r="P327" s="391" t="s">
        <v>422</v>
      </c>
      <c r="Q327" s="392"/>
      <c r="R327" s="505">
        <v>92011.75</v>
      </c>
      <c r="S327" s="505">
        <v>101002.79689999999</v>
      </c>
      <c r="T327" s="505">
        <v>108915.3125</v>
      </c>
      <c r="U327" s="506">
        <v>301929.85939999996</v>
      </c>
      <c r="W327" s="386"/>
      <c r="X327" s="386"/>
    </row>
    <row r="328" spans="1:24">
      <c r="A328" s="387" t="s">
        <v>188</v>
      </c>
      <c r="B328" s="389" t="s">
        <v>521</v>
      </c>
      <c r="C328" s="435"/>
      <c r="D328" s="389" t="s">
        <v>512</v>
      </c>
      <c r="E328" s="390"/>
      <c r="F328" s="507">
        <v>15064.402985074626</v>
      </c>
      <c r="G328" s="507">
        <v>16065.636197014925</v>
      </c>
      <c r="H328" s="507">
        <v>17524.710823880596</v>
      </c>
      <c r="I328" s="390"/>
      <c r="J328" s="358">
        <v>16.75</v>
      </c>
      <c r="K328" s="358">
        <v>16.75</v>
      </c>
      <c r="L328" s="358">
        <v>16.75</v>
      </c>
      <c r="M328" s="390"/>
      <c r="N328" s="437" t="s">
        <v>419</v>
      </c>
      <c r="O328" s="435"/>
      <c r="P328" s="391" t="s">
        <v>416</v>
      </c>
      <c r="Q328" s="392"/>
      <c r="R328" s="505">
        <v>252328.75</v>
      </c>
      <c r="S328" s="505">
        <v>269099.40629999997</v>
      </c>
      <c r="T328" s="505">
        <v>293538.90629999997</v>
      </c>
      <c r="U328" s="506">
        <v>814967.06259999995</v>
      </c>
      <c r="W328" s="386"/>
      <c r="X328" s="386"/>
    </row>
    <row r="329" spans="1:24">
      <c r="A329" s="387" t="s">
        <v>188</v>
      </c>
      <c r="B329" s="389" t="s">
        <v>521</v>
      </c>
      <c r="C329" s="435"/>
      <c r="D329" s="389" t="s">
        <v>512</v>
      </c>
      <c r="E329" s="390"/>
      <c r="F329" s="507">
        <v>18900.783200000002</v>
      </c>
      <c r="G329" s="507">
        <v>19872.419900000001</v>
      </c>
      <c r="H329" s="507">
        <v>21841.978500000001</v>
      </c>
      <c r="I329" s="390"/>
      <c r="J329" s="358">
        <v>1</v>
      </c>
      <c r="K329" s="358">
        <v>1</v>
      </c>
      <c r="L329" s="358">
        <v>1</v>
      </c>
      <c r="M329" s="390"/>
      <c r="N329" s="437" t="s">
        <v>419</v>
      </c>
      <c r="O329" s="435"/>
      <c r="P329" s="391" t="s">
        <v>421</v>
      </c>
      <c r="Q329" s="392"/>
      <c r="R329" s="505">
        <v>18900.783200000002</v>
      </c>
      <c r="S329" s="505">
        <v>19872.419900000001</v>
      </c>
      <c r="T329" s="505">
        <v>21841.978500000001</v>
      </c>
      <c r="U329" s="506">
        <v>60615.181599999996</v>
      </c>
      <c r="W329" s="386"/>
      <c r="X329" s="386"/>
    </row>
    <row r="330" spans="1:24">
      <c r="A330" s="387" t="s">
        <v>188</v>
      </c>
      <c r="B330" s="389" t="s">
        <v>521</v>
      </c>
      <c r="C330" s="435"/>
      <c r="D330" s="389" t="s">
        <v>512</v>
      </c>
      <c r="E330" s="390"/>
      <c r="F330" s="507">
        <v>17769.609375</v>
      </c>
      <c r="G330" s="507">
        <v>18570.832025</v>
      </c>
      <c r="H330" s="507">
        <v>20448.123049999998</v>
      </c>
      <c r="I330" s="390"/>
      <c r="J330" s="358">
        <v>4</v>
      </c>
      <c r="K330" s="358">
        <v>4</v>
      </c>
      <c r="L330" s="358">
        <v>4</v>
      </c>
      <c r="M330" s="390"/>
      <c r="N330" s="437" t="s">
        <v>419</v>
      </c>
      <c r="O330" s="435"/>
      <c r="P330" s="391" t="s">
        <v>422</v>
      </c>
      <c r="Q330" s="392"/>
      <c r="R330" s="505">
        <v>71078.4375</v>
      </c>
      <c r="S330" s="505">
        <v>74283.328099999999</v>
      </c>
      <c r="T330" s="505">
        <v>81792.492199999993</v>
      </c>
      <c r="U330" s="506">
        <v>227154.25779999996</v>
      </c>
      <c r="W330" s="386"/>
      <c r="X330" s="386"/>
    </row>
    <row r="331" spans="1:24">
      <c r="A331" s="387" t="s">
        <v>188</v>
      </c>
      <c r="B331" s="389" t="s">
        <v>521</v>
      </c>
      <c r="C331" s="435"/>
      <c r="D331" s="389" t="s">
        <v>512</v>
      </c>
      <c r="E331" s="390"/>
      <c r="F331" s="507">
        <v>24761.902300000002</v>
      </c>
      <c r="G331" s="507">
        <v>25878.410199999998</v>
      </c>
      <c r="H331" s="507">
        <v>28056.8184</v>
      </c>
      <c r="I331" s="390"/>
      <c r="J331" s="358">
        <v>1</v>
      </c>
      <c r="K331" s="358">
        <v>1</v>
      </c>
      <c r="L331" s="358">
        <v>1</v>
      </c>
      <c r="M331" s="390"/>
      <c r="N331" s="437" t="s">
        <v>419</v>
      </c>
      <c r="O331" s="435"/>
      <c r="P331" s="391" t="s">
        <v>428</v>
      </c>
      <c r="Q331" s="392"/>
      <c r="R331" s="505">
        <v>24761.902300000002</v>
      </c>
      <c r="S331" s="505">
        <v>25878.410199999998</v>
      </c>
      <c r="T331" s="505">
        <v>28056.8184</v>
      </c>
      <c r="U331" s="506">
        <v>78697.130900000004</v>
      </c>
      <c r="W331" s="386"/>
      <c r="X331" s="386"/>
    </row>
    <row r="332" spans="1:24">
      <c r="A332" s="387" t="s">
        <v>188</v>
      </c>
      <c r="B332" s="389" t="s">
        <v>521</v>
      </c>
      <c r="C332" s="435"/>
      <c r="D332" s="389" t="s">
        <v>512</v>
      </c>
      <c r="E332" s="390"/>
      <c r="F332" s="507">
        <v>10817.5879</v>
      </c>
      <c r="G332" s="507">
        <v>11305.348599999999</v>
      </c>
      <c r="H332" s="507">
        <v>12976.993200000001</v>
      </c>
      <c r="I332" s="390"/>
      <c r="J332" s="358">
        <v>1</v>
      </c>
      <c r="K332" s="358">
        <v>1</v>
      </c>
      <c r="L332" s="358">
        <v>1</v>
      </c>
      <c r="M332" s="390"/>
      <c r="N332" s="437" t="s">
        <v>419</v>
      </c>
      <c r="O332" s="435"/>
      <c r="P332" s="391" t="s">
        <v>431</v>
      </c>
      <c r="Q332" s="392"/>
      <c r="R332" s="505">
        <v>10817.5879</v>
      </c>
      <c r="S332" s="505">
        <v>11305.348599999999</v>
      </c>
      <c r="T332" s="505">
        <v>12976.993200000001</v>
      </c>
      <c r="U332" s="506">
        <v>35099.929700000001</v>
      </c>
      <c r="W332" s="386"/>
      <c r="X332" s="386"/>
    </row>
    <row r="333" spans="1:24">
      <c r="A333" s="387" t="s">
        <v>188</v>
      </c>
      <c r="B333" s="389" t="s">
        <v>427</v>
      </c>
      <c r="C333" s="435"/>
      <c r="D333" s="389" t="s">
        <v>512</v>
      </c>
      <c r="E333" s="390"/>
      <c r="F333" s="507">
        <v>19649.9375</v>
      </c>
      <c r="G333" s="507">
        <v>20535.947250000001</v>
      </c>
      <c r="H333" s="507">
        <v>22592.585950000001</v>
      </c>
      <c r="I333" s="390"/>
      <c r="J333" s="358">
        <v>2</v>
      </c>
      <c r="K333" s="358">
        <v>2</v>
      </c>
      <c r="L333" s="358">
        <v>2</v>
      </c>
      <c r="M333" s="390"/>
      <c r="N333" s="437" t="s">
        <v>419</v>
      </c>
      <c r="O333" s="435"/>
      <c r="P333" s="391" t="s">
        <v>420</v>
      </c>
      <c r="Q333" s="392"/>
      <c r="R333" s="505">
        <v>39299.875</v>
      </c>
      <c r="S333" s="505">
        <v>41071.894500000002</v>
      </c>
      <c r="T333" s="505">
        <v>45185.171900000001</v>
      </c>
      <c r="U333" s="506">
        <v>125556.9414</v>
      </c>
      <c r="W333" s="386"/>
      <c r="X333" s="386"/>
    </row>
    <row r="334" spans="1:24">
      <c r="A334" s="387" t="s">
        <v>188</v>
      </c>
      <c r="B334" s="389" t="s">
        <v>427</v>
      </c>
      <c r="C334" s="435"/>
      <c r="D334" s="389" t="s">
        <v>512</v>
      </c>
      <c r="E334" s="390"/>
      <c r="F334" s="507">
        <v>15105.519817073171</v>
      </c>
      <c r="G334" s="507">
        <v>16065.451219512195</v>
      </c>
      <c r="H334" s="507">
        <v>17855.958841463416</v>
      </c>
      <c r="I334" s="390"/>
      <c r="J334" s="358">
        <v>41</v>
      </c>
      <c r="K334" s="358">
        <v>41</v>
      </c>
      <c r="L334" s="358">
        <v>41</v>
      </c>
      <c r="M334" s="390"/>
      <c r="N334" s="437" t="s">
        <v>419</v>
      </c>
      <c r="O334" s="435"/>
      <c r="P334" s="391" t="s">
        <v>416</v>
      </c>
      <c r="Q334" s="392"/>
      <c r="R334" s="505">
        <v>619326.3125</v>
      </c>
      <c r="S334" s="505">
        <v>658683.5</v>
      </c>
      <c r="T334" s="505">
        <v>732094.31250000012</v>
      </c>
      <c r="U334" s="506">
        <v>2010104.125</v>
      </c>
      <c r="W334" s="386"/>
      <c r="X334" s="386"/>
    </row>
    <row r="335" spans="1:24">
      <c r="A335" s="387" t="s">
        <v>188</v>
      </c>
      <c r="B335" s="389" t="s">
        <v>427</v>
      </c>
      <c r="C335" s="435"/>
      <c r="D335" s="389" t="s">
        <v>512</v>
      </c>
      <c r="E335" s="390"/>
      <c r="F335" s="507">
        <v>19287.024733333335</v>
      </c>
      <c r="G335" s="507">
        <v>20156.670566666668</v>
      </c>
      <c r="H335" s="507">
        <v>22200.1198</v>
      </c>
      <c r="I335" s="390"/>
      <c r="J335" s="358">
        <v>3</v>
      </c>
      <c r="K335" s="358">
        <v>3</v>
      </c>
      <c r="L335" s="358">
        <v>3</v>
      </c>
      <c r="M335" s="390"/>
      <c r="N335" s="437" t="s">
        <v>419</v>
      </c>
      <c r="O335" s="435"/>
      <c r="P335" s="391" t="s">
        <v>421</v>
      </c>
      <c r="Q335" s="392"/>
      <c r="R335" s="505">
        <v>57861.074200000003</v>
      </c>
      <c r="S335" s="505">
        <v>60470.011700000003</v>
      </c>
      <c r="T335" s="505">
        <v>66600.359400000001</v>
      </c>
      <c r="U335" s="506">
        <v>184931.44530000002</v>
      </c>
      <c r="W335" s="386"/>
      <c r="X335" s="386"/>
    </row>
    <row r="336" spans="1:24">
      <c r="A336" s="387" t="s">
        <v>188</v>
      </c>
      <c r="B336" s="389" t="s">
        <v>427</v>
      </c>
      <c r="C336" s="435"/>
      <c r="D336" s="389" t="s">
        <v>512</v>
      </c>
      <c r="E336" s="390"/>
      <c r="F336" s="507">
        <v>16094.8066375</v>
      </c>
      <c r="G336" s="507">
        <v>17165.125</v>
      </c>
      <c r="H336" s="507">
        <v>18575.529299999998</v>
      </c>
      <c r="I336" s="390"/>
      <c r="J336" s="358">
        <v>8</v>
      </c>
      <c r="K336" s="358">
        <v>8</v>
      </c>
      <c r="L336" s="358">
        <v>8</v>
      </c>
      <c r="M336" s="390"/>
      <c r="N336" s="437" t="s">
        <v>419</v>
      </c>
      <c r="O336" s="435"/>
      <c r="P336" s="391" t="s">
        <v>422</v>
      </c>
      <c r="Q336" s="392"/>
      <c r="R336" s="505">
        <v>128758.4531</v>
      </c>
      <c r="S336" s="505">
        <v>137321</v>
      </c>
      <c r="T336" s="505">
        <v>148604.23439999999</v>
      </c>
      <c r="U336" s="506">
        <v>414683.6875</v>
      </c>
      <c r="W336" s="386"/>
      <c r="X336" s="386"/>
    </row>
    <row r="337" spans="1:24">
      <c r="A337" s="387" t="s">
        <v>188</v>
      </c>
      <c r="B337" s="389" t="s">
        <v>427</v>
      </c>
      <c r="C337" s="435"/>
      <c r="D337" s="389" t="s">
        <v>512</v>
      </c>
      <c r="E337" s="390"/>
      <c r="F337" s="507">
        <v>5386.7191999999995</v>
      </c>
      <c r="G337" s="507">
        <v>5629.6045000000004</v>
      </c>
      <c r="H337" s="507">
        <v>6832.2597999999998</v>
      </c>
      <c r="I337" s="390"/>
      <c r="J337" s="358">
        <v>1</v>
      </c>
      <c r="K337" s="358">
        <v>1</v>
      </c>
      <c r="L337" s="358">
        <v>1</v>
      </c>
      <c r="M337" s="390"/>
      <c r="N337" s="437" t="s">
        <v>419</v>
      </c>
      <c r="O337" s="435"/>
      <c r="P337" s="391" t="s">
        <v>428</v>
      </c>
      <c r="Q337" s="392"/>
      <c r="R337" s="505">
        <v>5386.7191999999995</v>
      </c>
      <c r="S337" s="505">
        <v>5629.6045000000004</v>
      </c>
      <c r="T337" s="505">
        <v>6832.2597999999998</v>
      </c>
      <c r="U337" s="506">
        <v>17848.583500000001</v>
      </c>
      <c r="W337" s="386"/>
      <c r="X337" s="386"/>
    </row>
    <row r="338" spans="1:24">
      <c r="A338" s="387" t="s">
        <v>188</v>
      </c>
      <c r="B338" s="389" t="s">
        <v>427</v>
      </c>
      <c r="C338" s="435"/>
      <c r="D338" s="389" t="s">
        <v>512</v>
      </c>
      <c r="E338" s="390"/>
      <c r="F338" s="507">
        <v>11279.290999999999</v>
      </c>
      <c r="G338" s="507">
        <v>11787.8711</v>
      </c>
      <c r="H338" s="507">
        <v>13540.300800000001</v>
      </c>
      <c r="I338" s="390"/>
      <c r="J338" s="358">
        <v>1</v>
      </c>
      <c r="K338" s="358">
        <v>1</v>
      </c>
      <c r="L338" s="358">
        <v>1</v>
      </c>
      <c r="M338" s="390"/>
      <c r="N338" s="437" t="s">
        <v>419</v>
      </c>
      <c r="O338" s="435"/>
      <c r="P338" s="391" t="s">
        <v>423</v>
      </c>
      <c r="Q338" s="392"/>
      <c r="R338" s="505">
        <v>11279.290999999999</v>
      </c>
      <c r="S338" s="505">
        <v>11787.8711</v>
      </c>
      <c r="T338" s="505">
        <v>13540.300800000001</v>
      </c>
      <c r="U338" s="506">
        <v>36607.462899999999</v>
      </c>
      <c r="W338" s="386"/>
      <c r="X338" s="386"/>
    </row>
    <row r="339" spans="1:24">
      <c r="A339" s="387" t="s">
        <v>188</v>
      </c>
      <c r="B339" s="389" t="s">
        <v>522</v>
      </c>
      <c r="C339" s="435"/>
      <c r="D339" s="389" t="s">
        <v>512</v>
      </c>
      <c r="E339" s="390"/>
      <c r="F339" s="507">
        <v>6165.3940000000002</v>
      </c>
      <c r="G339" s="507">
        <v>6443.3891999999996</v>
      </c>
      <c r="H339" s="507">
        <v>7503.6908999999996</v>
      </c>
      <c r="I339" s="390"/>
      <c r="J339" s="358">
        <v>1</v>
      </c>
      <c r="K339" s="358">
        <v>1</v>
      </c>
      <c r="L339" s="358">
        <v>1</v>
      </c>
      <c r="M339" s="390"/>
      <c r="N339" s="437" t="s">
        <v>419</v>
      </c>
      <c r="O339" s="435"/>
      <c r="P339" s="391" t="s">
        <v>416</v>
      </c>
      <c r="Q339" s="392"/>
      <c r="R339" s="505">
        <v>6165.3940000000002</v>
      </c>
      <c r="S339" s="505">
        <v>6443.3891999999996</v>
      </c>
      <c r="T339" s="505">
        <v>7503.6908999999996</v>
      </c>
      <c r="U339" s="506">
        <v>20112.474099999999</v>
      </c>
      <c r="W339" s="386"/>
      <c r="X339" s="386"/>
    </row>
    <row r="340" spans="1:24">
      <c r="A340" s="387" t="s">
        <v>188</v>
      </c>
      <c r="B340" s="389" t="s">
        <v>523</v>
      </c>
      <c r="C340" s="435"/>
      <c r="D340" s="389" t="s">
        <v>512</v>
      </c>
      <c r="E340" s="390"/>
      <c r="F340" s="507">
        <v>9440.3623000000007</v>
      </c>
      <c r="G340" s="507">
        <v>9866.0244000000002</v>
      </c>
      <c r="H340" s="507">
        <v>13275.047850000001</v>
      </c>
      <c r="I340" s="390"/>
      <c r="J340" s="358">
        <v>2</v>
      </c>
      <c r="K340" s="358">
        <v>2</v>
      </c>
      <c r="L340" s="358">
        <v>2</v>
      </c>
      <c r="M340" s="390"/>
      <c r="N340" s="437" t="s">
        <v>419</v>
      </c>
      <c r="O340" s="435"/>
      <c r="P340" s="391" t="s">
        <v>416</v>
      </c>
      <c r="Q340" s="392"/>
      <c r="R340" s="505">
        <v>18880.724600000001</v>
      </c>
      <c r="S340" s="505">
        <v>19732.0488</v>
      </c>
      <c r="T340" s="505">
        <v>26550.095700000002</v>
      </c>
      <c r="U340" s="506">
        <v>65162.869100000011</v>
      </c>
      <c r="W340" s="386"/>
      <c r="X340" s="386"/>
    </row>
    <row r="341" spans="1:24">
      <c r="A341" s="387" t="s">
        <v>188</v>
      </c>
      <c r="B341" s="389" t="s">
        <v>523</v>
      </c>
      <c r="C341" s="435"/>
      <c r="D341" s="389" t="s">
        <v>512</v>
      </c>
      <c r="E341" s="390"/>
      <c r="F341" s="507">
        <v>17106.896499999999</v>
      </c>
      <c r="G341" s="507">
        <v>17878.242200000001</v>
      </c>
      <c r="H341" s="507">
        <v>19594.623</v>
      </c>
      <c r="I341" s="390"/>
      <c r="J341" s="358">
        <v>1</v>
      </c>
      <c r="K341" s="358">
        <v>1</v>
      </c>
      <c r="L341" s="358">
        <v>1</v>
      </c>
      <c r="M341" s="390"/>
      <c r="N341" s="437" t="s">
        <v>419</v>
      </c>
      <c r="O341" s="435"/>
      <c r="P341" s="391" t="s">
        <v>421</v>
      </c>
      <c r="Q341" s="392"/>
      <c r="R341" s="505">
        <v>17106.896499999999</v>
      </c>
      <c r="S341" s="505">
        <v>17878.242200000001</v>
      </c>
      <c r="T341" s="505">
        <v>19594.623</v>
      </c>
      <c r="U341" s="506">
        <v>54579.761699999995</v>
      </c>
      <c r="W341" s="386"/>
      <c r="X341" s="386"/>
    </row>
    <row r="342" spans="1:24">
      <c r="A342" s="387" t="s">
        <v>188</v>
      </c>
      <c r="B342" s="389" t="s">
        <v>524</v>
      </c>
      <c r="C342" s="435"/>
      <c r="D342" s="389" t="s">
        <v>512</v>
      </c>
      <c r="E342" s="390"/>
      <c r="F342" s="507">
        <v>7966.1435499999998</v>
      </c>
      <c r="G342" s="507">
        <v>8325.3349500000004</v>
      </c>
      <c r="H342" s="507">
        <v>7598.4198999999999</v>
      </c>
      <c r="I342" s="390"/>
      <c r="J342" s="358">
        <v>2</v>
      </c>
      <c r="K342" s="358">
        <v>2</v>
      </c>
      <c r="L342" s="358">
        <v>2</v>
      </c>
      <c r="M342" s="390"/>
      <c r="N342" s="437" t="s">
        <v>419</v>
      </c>
      <c r="O342" s="435"/>
      <c r="P342" s="391" t="s">
        <v>424</v>
      </c>
      <c r="Q342" s="392"/>
      <c r="R342" s="505">
        <v>15932.2871</v>
      </c>
      <c r="S342" s="505">
        <v>16650.669900000001</v>
      </c>
      <c r="T342" s="505">
        <v>15196.8398</v>
      </c>
      <c r="U342" s="506">
        <v>47779.796800000004</v>
      </c>
      <c r="W342" s="386"/>
      <c r="X342" s="386"/>
    </row>
    <row r="343" spans="1:24">
      <c r="A343" s="387" t="s">
        <v>188</v>
      </c>
      <c r="B343" s="389" t="s">
        <v>525</v>
      </c>
      <c r="C343" s="435"/>
      <c r="D343" s="389" t="s">
        <v>419</v>
      </c>
      <c r="E343" s="390"/>
      <c r="F343" s="507">
        <v>8335.9218999999994</v>
      </c>
      <c r="G343" s="507">
        <v>8711.7860999999994</v>
      </c>
      <c r="H343" s="507">
        <v>12859.299800000001</v>
      </c>
      <c r="I343" s="390"/>
      <c r="J343" s="358">
        <v>1</v>
      </c>
      <c r="K343" s="358">
        <v>1</v>
      </c>
      <c r="L343" s="358">
        <v>1</v>
      </c>
      <c r="M343" s="390"/>
      <c r="N343" s="437" t="s">
        <v>419</v>
      </c>
      <c r="O343" s="435"/>
      <c r="P343" s="391" t="s">
        <v>420</v>
      </c>
      <c r="Q343" s="392"/>
      <c r="R343" s="505">
        <v>8335.9218999999994</v>
      </c>
      <c r="S343" s="505">
        <v>8711.7860999999994</v>
      </c>
      <c r="T343" s="505">
        <v>12859.299800000001</v>
      </c>
      <c r="U343" s="506">
        <v>29907.007799999999</v>
      </c>
      <c r="W343" s="386"/>
      <c r="X343" s="386"/>
    </row>
    <row r="344" spans="1:24">
      <c r="A344" s="387" t="s">
        <v>188</v>
      </c>
      <c r="B344" s="389" t="s">
        <v>525</v>
      </c>
      <c r="C344" s="435"/>
      <c r="D344" s="389" t="s">
        <v>419</v>
      </c>
      <c r="E344" s="390"/>
      <c r="F344" s="507">
        <v>6908.7415333333338</v>
      </c>
      <c r="G344" s="507">
        <v>7220.2538999999997</v>
      </c>
      <c r="H344" s="507">
        <v>10398.966133333333</v>
      </c>
      <c r="I344" s="390"/>
      <c r="J344" s="358">
        <v>3</v>
      </c>
      <c r="K344" s="358">
        <v>3</v>
      </c>
      <c r="L344" s="358">
        <v>3</v>
      </c>
      <c r="M344" s="390"/>
      <c r="N344" s="437" t="s">
        <v>419</v>
      </c>
      <c r="O344" s="435"/>
      <c r="P344" s="391" t="s">
        <v>416</v>
      </c>
      <c r="Q344" s="392"/>
      <c r="R344" s="505">
        <v>20726.224600000001</v>
      </c>
      <c r="S344" s="505">
        <v>21660.761699999999</v>
      </c>
      <c r="T344" s="505">
        <v>31196.898399999998</v>
      </c>
      <c r="U344" s="506">
        <v>73583.884699999995</v>
      </c>
      <c r="W344" s="386"/>
      <c r="X344" s="386"/>
    </row>
    <row r="345" spans="1:24">
      <c r="A345" s="387" t="s">
        <v>188</v>
      </c>
      <c r="B345" s="389" t="s">
        <v>526</v>
      </c>
      <c r="C345" s="435"/>
      <c r="D345" s="389" t="s">
        <v>419</v>
      </c>
      <c r="E345" s="390"/>
      <c r="F345" s="507">
        <v>13587.29376</v>
      </c>
      <c r="G345" s="507">
        <v>14909.573439999998</v>
      </c>
      <c r="H345" s="507">
        <v>17328.71718</v>
      </c>
      <c r="I345" s="390"/>
      <c r="J345" s="358">
        <v>5</v>
      </c>
      <c r="K345" s="358">
        <v>5</v>
      </c>
      <c r="L345" s="358">
        <v>5</v>
      </c>
      <c r="M345" s="390"/>
      <c r="N345" s="437" t="s">
        <v>419</v>
      </c>
      <c r="O345" s="435"/>
      <c r="P345" s="391" t="s">
        <v>420</v>
      </c>
      <c r="Q345" s="392"/>
      <c r="R345" s="505">
        <v>67936.468800000002</v>
      </c>
      <c r="S345" s="505">
        <v>74547.867199999993</v>
      </c>
      <c r="T345" s="505">
        <v>86643.585900000005</v>
      </c>
      <c r="U345" s="506">
        <v>229127.92190000002</v>
      </c>
      <c r="W345" s="386"/>
      <c r="X345" s="386"/>
    </row>
    <row r="346" spans="1:24">
      <c r="A346" s="387" t="s">
        <v>188</v>
      </c>
      <c r="B346" s="389" t="s">
        <v>526</v>
      </c>
      <c r="C346" s="435"/>
      <c r="D346" s="389" t="s">
        <v>419</v>
      </c>
      <c r="E346" s="390"/>
      <c r="F346" s="507">
        <v>11337.971014492754</v>
      </c>
      <c r="G346" s="507">
        <v>12159.302816901409</v>
      </c>
      <c r="H346" s="507">
        <v>17363.783450704224</v>
      </c>
      <c r="I346" s="390"/>
      <c r="J346" s="358">
        <v>34.5</v>
      </c>
      <c r="K346" s="358">
        <v>35.5</v>
      </c>
      <c r="L346" s="358">
        <v>35.5</v>
      </c>
      <c r="M346" s="390"/>
      <c r="N346" s="437" t="s">
        <v>419</v>
      </c>
      <c r="O346" s="435"/>
      <c r="P346" s="391" t="s">
        <v>416</v>
      </c>
      <c r="Q346" s="392"/>
      <c r="R346" s="505">
        <v>391160</v>
      </c>
      <c r="S346" s="505">
        <v>431655.25</v>
      </c>
      <c r="T346" s="505">
        <v>616414.3125</v>
      </c>
      <c r="U346" s="506">
        <v>1439229.5625</v>
      </c>
      <c r="W346" s="386"/>
      <c r="X346" s="386"/>
    </row>
    <row r="347" spans="1:24">
      <c r="A347" s="387" t="s">
        <v>188</v>
      </c>
      <c r="B347" s="389" t="s">
        <v>526</v>
      </c>
      <c r="C347" s="435"/>
      <c r="D347" s="389" t="s">
        <v>419</v>
      </c>
      <c r="E347" s="390"/>
      <c r="F347" s="507">
        <v>11864.788354545455</v>
      </c>
      <c r="G347" s="507">
        <v>12746.268463636365</v>
      </c>
      <c r="H347" s="507">
        <v>15090.946027272728</v>
      </c>
      <c r="I347" s="390"/>
      <c r="J347" s="358">
        <v>11</v>
      </c>
      <c r="K347" s="358">
        <v>11</v>
      </c>
      <c r="L347" s="358">
        <v>11</v>
      </c>
      <c r="M347" s="390"/>
      <c r="N347" s="437" t="s">
        <v>419</v>
      </c>
      <c r="O347" s="435"/>
      <c r="P347" s="391" t="s">
        <v>421</v>
      </c>
      <c r="Q347" s="392"/>
      <c r="R347" s="505">
        <v>130512.6719</v>
      </c>
      <c r="S347" s="505">
        <v>140208.95310000001</v>
      </c>
      <c r="T347" s="505">
        <v>166000.4063</v>
      </c>
      <c r="U347" s="506">
        <v>436722.03130000003</v>
      </c>
      <c r="W347" s="386"/>
      <c r="X347" s="386"/>
    </row>
    <row r="348" spans="1:24">
      <c r="A348" s="387" t="s">
        <v>188</v>
      </c>
      <c r="B348" s="389" t="s">
        <v>526</v>
      </c>
      <c r="C348" s="435"/>
      <c r="D348" s="389" t="s">
        <v>419</v>
      </c>
      <c r="E348" s="390"/>
      <c r="F348" s="507">
        <v>11621.080254545455</v>
      </c>
      <c r="G348" s="507">
        <v>12969.40340909091</v>
      </c>
      <c r="H348" s="507">
        <v>17818.613636363636</v>
      </c>
      <c r="I348" s="390"/>
      <c r="J348" s="358">
        <v>11</v>
      </c>
      <c r="K348" s="358">
        <v>11</v>
      </c>
      <c r="L348" s="358">
        <v>11</v>
      </c>
      <c r="M348" s="390"/>
      <c r="N348" s="437" t="s">
        <v>419</v>
      </c>
      <c r="O348" s="435"/>
      <c r="P348" s="391" t="s">
        <v>422</v>
      </c>
      <c r="Q348" s="392"/>
      <c r="R348" s="505">
        <v>127831.88280000001</v>
      </c>
      <c r="S348" s="505">
        <v>142663.4375</v>
      </c>
      <c r="T348" s="505">
        <v>196004.75</v>
      </c>
      <c r="U348" s="506">
        <v>466500.07030000002</v>
      </c>
      <c r="W348" s="386"/>
      <c r="X348" s="386"/>
    </row>
    <row r="349" spans="1:24">
      <c r="A349" s="387" t="s">
        <v>188</v>
      </c>
      <c r="B349" s="389" t="s">
        <v>526</v>
      </c>
      <c r="C349" s="435"/>
      <c r="D349" s="389" t="s">
        <v>419</v>
      </c>
      <c r="E349" s="390"/>
      <c r="F349" s="507">
        <v>13085.1631</v>
      </c>
      <c r="G349" s="507">
        <v>14234.9004</v>
      </c>
      <c r="H349" s="507">
        <v>21413.851549999999</v>
      </c>
      <c r="I349" s="390"/>
      <c r="J349" s="358">
        <v>2</v>
      </c>
      <c r="K349" s="358">
        <v>2</v>
      </c>
      <c r="L349" s="358">
        <v>2</v>
      </c>
      <c r="M349" s="390"/>
      <c r="N349" s="437" t="s">
        <v>419</v>
      </c>
      <c r="O349" s="435"/>
      <c r="P349" s="391" t="s">
        <v>430</v>
      </c>
      <c r="Q349" s="392"/>
      <c r="R349" s="505">
        <v>26170.3262</v>
      </c>
      <c r="S349" s="505">
        <v>28469.800800000001</v>
      </c>
      <c r="T349" s="505">
        <v>42827.703099999999</v>
      </c>
      <c r="U349" s="506">
        <v>97467.830099999992</v>
      </c>
      <c r="W349" s="386"/>
      <c r="X349" s="386"/>
    </row>
    <row r="350" spans="1:24">
      <c r="A350" s="387" t="s">
        <v>188</v>
      </c>
      <c r="B350" s="389" t="s">
        <v>526</v>
      </c>
      <c r="C350" s="435"/>
      <c r="D350" s="389" t="s">
        <v>419</v>
      </c>
      <c r="E350" s="390"/>
      <c r="F350" s="507">
        <v>6982.0375999999997</v>
      </c>
      <c r="G350" s="507">
        <v>7296.8549999999996</v>
      </c>
      <c r="H350" s="507">
        <v>11014.416999999999</v>
      </c>
      <c r="I350" s="390"/>
      <c r="J350" s="358">
        <v>1</v>
      </c>
      <c r="K350" s="358">
        <v>1</v>
      </c>
      <c r="L350" s="358">
        <v>1</v>
      </c>
      <c r="M350" s="390"/>
      <c r="N350" s="437" t="s">
        <v>419</v>
      </c>
      <c r="O350" s="435"/>
      <c r="P350" s="391" t="s">
        <v>428</v>
      </c>
      <c r="Q350" s="392"/>
      <c r="R350" s="505">
        <v>6982.0375999999997</v>
      </c>
      <c r="S350" s="505">
        <v>7296.8549999999996</v>
      </c>
      <c r="T350" s="505">
        <v>11014.416999999999</v>
      </c>
      <c r="U350" s="506">
        <v>25293.309600000001</v>
      </c>
      <c r="W350" s="386"/>
      <c r="X350" s="386"/>
    </row>
    <row r="351" spans="1:24">
      <c r="A351" s="387" t="s">
        <v>188</v>
      </c>
      <c r="B351" s="389" t="s">
        <v>526</v>
      </c>
      <c r="C351" s="435"/>
      <c r="D351" s="389" t="s">
        <v>419</v>
      </c>
      <c r="E351" s="390"/>
      <c r="F351" s="507">
        <v>11033.501</v>
      </c>
      <c r="G351" s="507">
        <v>11530.999</v>
      </c>
      <c r="H351" s="507">
        <v>12139.1631</v>
      </c>
      <c r="I351" s="390"/>
      <c r="J351" s="358">
        <v>2</v>
      </c>
      <c r="K351" s="358">
        <v>2</v>
      </c>
      <c r="L351" s="358">
        <v>2</v>
      </c>
      <c r="M351" s="390"/>
      <c r="N351" s="437" t="s">
        <v>419</v>
      </c>
      <c r="O351" s="435"/>
      <c r="P351" s="391" t="s">
        <v>423</v>
      </c>
      <c r="Q351" s="392"/>
      <c r="R351" s="505">
        <v>22067.002</v>
      </c>
      <c r="S351" s="505">
        <v>23061.998</v>
      </c>
      <c r="T351" s="505">
        <v>24278.3262</v>
      </c>
      <c r="U351" s="506">
        <v>69407.326199999996</v>
      </c>
      <c r="W351" s="386"/>
      <c r="X351" s="386"/>
    </row>
    <row r="352" spans="1:24">
      <c r="A352" s="387" t="s">
        <v>188</v>
      </c>
      <c r="B352" s="389" t="s">
        <v>526</v>
      </c>
      <c r="C352" s="435"/>
      <c r="D352" s="389" t="s">
        <v>419</v>
      </c>
      <c r="E352" s="390"/>
      <c r="F352" s="507">
        <v>15137.2451</v>
      </c>
      <c r="G352" s="507">
        <v>17275.083999999999</v>
      </c>
      <c r="H352" s="507">
        <v>12521.7207</v>
      </c>
      <c r="I352" s="390"/>
      <c r="J352" s="358">
        <v>1</v>
      </c>
      <c r="K352" s="358">
        <v>1</v>
      </c>
      <c r="L352" s="358">
        <v>1</v>
      </c>
      <c r="M352" s="390"/>
      <c r="N352" s="437" t="s">
        <v>419</v>
      </c>
      <c r="O352" s="435"/>
      <c r="P352" s="391" t="s">
        <v>424</v>
      </c>
      <c r="Q352" s="392"/>
      <c r="R352" s="505">
        <v>15137.2451</v>
      </c>
      <c r="S352" s="505">
        <v>17275.083999999999</v>
      </c>
      <c r="T352" s="505">
        <v>12521.7207</v>
      </c>
      <c r="U352" s="506">
        <v>44934.049800000001</v>
      </c>
      <c r="W352" s="386"/>
      <c r="X352" s="386"/>
    </row>
    <row r="353" spans="1:24">
      <c r="A353" s="387" t="s">
        <v>188</v>
      </c>
      <c r="B353" s="389" t="s">
        <v>527</v>
      </c>
      <c r="C353" s="435"/>
      <c r="D353" s="389" t="s">
        <v>419</v>
      </c>
      <c r="E353" s="390"/>
      <c r="F353" s="507">
        <v>6934.333333333333</v>
      </c>
      <c r="G353" s="507">
        <v>7247.0006666666668</v>
      </c>
      <c r="H353" s="507">
        <v>10815.0306</v>
      </c>
      <c r="I353" s="390"/>
      <c r="J353" s="358">
        <v>3</v>
      </c>
      <c r="K353" s="358">
        <v>3</v>
      </c>
      <c r="L353" s="358">
        <v>3</v>
      </c>
      <c r="M353" s="390"/>
      <c r="N353" s="437" t="s">
        <v>449</v>
      </c>
      <c r="O353" s="435"/>
      <c r="P353" s="391" t="s">
        <v>416</v>
      </c>
      <c r="Q353" s="392"/>
      <c r="R353" s="505">
        <v>20803</v>
      </c>
      <c r="S353" s="505">
        <v>21741.002</v>
      </c>
      <c r="T353" s="505">
        <v>32445.091800000002</v>
      </c>
      <c r="U353" s="506">
        <v>74989.093800000002</v>
      </c>
      <c r="W353" s="386"/>
      <c r="X353" s="386"/>
    </row>
    <row r="354" spans="1:24">
      <c r="A354" s="387" t="s">
        <v>188</v>
      </c>
      <c r="B354" s="389" t="s">
        <v>527</v>
      </c>
      <c r="C354" s="435"/>
      <c r="D354" s="389" t="s">
        <v>419</v>
      </c>
      <c r="E354" s="390"/>
      <c r="F354" s="507">
        <v>7148.8622999999998</v>
      </c>
      <c r="G354" s="507">
        <v>7471.2021000000004</v>
      </c>
      <c r="H354" s="507">
        <v>11346.6523</v>
      </c>
      <c r="I354" s="390"/>
      <c r="J354" s="358">
        <v>1</v>
      </c>
      <c r="K354" s="358">
        <v>1</v>
      </c>
      <c r="L354" s="358">
        <v>1</v>
      </c>
      <c r="M354" s="390"/>
      <c r="N354" s="437" t="s">
        <v>449</v>
      </c>
      <c r="O354" s="435"/>
      <c r="P354" s="391" t="s">
        <v>421</v>
      </c>
      <c r="Q354" s="392"/>
      <c r="R354" s="505">
        <v>7148.8622999999998</v>
      </c>
      <c r="S354" s="505">
        <v>7471.2021000000004</v>
      </c>
      <c r="T354" s="505">
        <v>11346.6523</v>
      </c>
      <c r="U354" s="506">
        <v>25966.716699999997</v>
      </c>
      <c r="W354" s="386"/>
      <c r="X354" s="386"/>
    </row>
    <row r="355" spans="1:24">
      <c r="A355" s="387" t="s">
        <v>188</v>
      </c>
      <c r="B355" s="389" t="s">
        <v>528</v>
      </c>
      <c r="C355" s="435"/>
      <c r="D355" s="389" t="s">
        <v>419</v>
      </c>
      <c r="E355" s="390"/>
      <c r="F355" s="507">
        <v>13621.414661538463</v>
      </c>
      <c r="G355" s="507">
        <v>14270.04446923077</v>
      </c>
      <c r="H355" s="507">
        <v>20834.586538461539</v>
      </c>
      <c r="I355" s="390"/>
      <c r="J355" s="358">
        <v>13</v>
      </c>
      <c r="K355" s="358">
        <v>13</v>
      </c>
      <c r="L355" s="358">
        <v>13</v>
      </c>
      <c r="M355" s="390"/>
      <c r="N355" s="437" t="s">
        <v>449</v>
      </c>
      <c r="O355" s="435"/>
      <c r="P355" s="391" t="s">
        <v>420</v>
      </c>
      <c r="Q355" s="392"/>
      <c r="R355" s="505">
        <v>177078.39060000001</v>
      </c>
      <c r="S355" s="505">
        <v>185510.57810000001</v>
      </c>
      <c r="T355" s="505">
        <v>270849.625</v>
      </c>
      <c r="U355" s="506">
        <v>633438.59370000008</v>
      </c>
      <c r="W355" s="386"/>
      <c r="X355" s="386"/>
    </row>
    <row r="356" spans="1:24">
      <c r="A356" s="387" t="s">
        <v>188</v>
      </c>
      <c r="B356" s="389" t="s">
        <v>528</v>
      </c>
      <c r="C356" s="435"/>
      <c r="D356" s="389" t="s">
        <v>419</v>
      </c>
      <c r="E356" s="390"/>
      <c r="F356" s="507">
        <v>14201.928752</v>
      </c>
      <c r="G356" s="507">
        <v>15322.631251999999</v>
      </c>
      <c r="H356" s="507">
        <v>21663.66</v>
      </c>
      <c r="I356" s="390"/>
      <c r="J356" s="358">
        <v>25</v>
      </c>
      <c r="K356" s="358">
        <v>25</v>
      </c>
      <c r="L356" s="358">
        <v>25</v>
      </c>
      <c r="M356" s="390"/>
      <c r="N356" s="437" t="s">
        <v>449</v>
      </c>
      <c r="O356" s="435"/>
      <c r="P356" s="391" t="s">
        <v>416</v>
      </c>
      <c r="Q356" s="392"/>
      <c r="R356" s="505">
        <v>355048.21879999997</v>
      </c>
      <c r="S356" s="505">
        <v>383065.78129999997</v>
      </c>
      <c r="T356" s="505">
        <v>541591.5</v>
      </c>
      <c r="U356" s="506">
        <v>1279705.5000999998</v>
      </c>
      <c r="W356" s="386"/>
      <c r="X356" s="386"/>
    </row>
    <row r="357" spans="1:24">
      <c r="A357" s="387" t="s">
        <v>188</v>
      </c>
      <c r="B357" s="389" t="s">
        <v>528</v>
      </c>
      <c r="C357" s="435"/>
      <c r="D357" s="389" t="s">
        <v>419</v>
      </c>
      <c r="E357" s="390"/>
      <c r="F357" s="507">
        <v>15796.732425</v>
      </c>
      <c r="G357" s="507">
        <v>16509.001950000002</v>
      </c>
      <c r="H357" s="507">
        <v>23333.740237499998</v>
      </c>
      <c r="I357" s="390"/>
      <c r="J357" s="358">
        <v>8</v>
      </c>
      <c r="K357" s="358">
        <v>8</v>
      </c>
      <c r="L357" s="358">
        <v>8</v>
      </c>
      <c r="M357" s="390"/>
      <c r="N357" s="437" t="s">
        <v>449</v>
      </c>
      <c r="O357" s="435"/>
      <c r="P357" s="391" t="s">
        <v>421</v>
      </c>
      <c r="Q357" s="392"/>
      <c r="R357" s="505">
        <v>126373.8594</v>
      </c>
      <c r="S357" s="505">
        <v>132072.01560000001</v>
      </c>
      <c r="T357" s="505">
        <v>186669.92189999999</v>
      </c>
      <c r="U357" s="506">
        <v>445115.79689999996</v>
      </c>
      <c r="W357" s="386"/>
      <c r="X357" s="386"/>
    </row>
    <row r="358" spans="1:24">
      <c r="A358" s="387" t="s">
        <v>188</v>
      </c>
      <c r="B358" s="389" t="s">
        <v>528</v>
      </c>
      <c r="C358" s="435"/>
      <c r="D358" s="389" t="s">
        <v>419</v>
      </c>
      <c r="E358" s="390"/>
      <c r="F358" s="507">
        <v>12438.411459999999</v>
      </c>
      <c r="G358" s="507">
        <v>13877.35</v>
      </c>
      <c r="H358" s="507">
        <v>19639.364586666667</v>
      </c>
      <c r="I358" s="390"/>
      <c r="J358" s="358">
        <v>15</v>
      </c>
      <c r="K358" s="358">
        <v>15</v>
      </c>
      <c r="L358" s="358">
        <v>15</v>
      </c>
      <c r="M358" s="390"/>
      <c r="N358" s="437" t="s">
        <v>449</v>
      </c>
      <c r="O358" s="435"/>
      <c r="P358" s="391" t="s">
        <v>422</v>
      </c>
      <c r="Q358" s="392"/>
      <c r="R358" s="505">
        <v>186576.17189999999</v>
      </c>
      <c r="S358" s="505">
        <v>208160.25</v>
      </c>
      <c r="T358" s="505">
        <v>294590.46879999997</v>
      </c>
      <c r="U358" s="506">
        <v>689326.89069999987</v>
      </c>
      <c r="W358" s="386"/>
      <c r="X358" s="386"/>
    </row>
    <row r="359" spans="1:24">
      <c r="A359" s="387" t="s">
        <v>188</v>
      </c>
      <c r="B359" s="389" t="s">
        <v>528</v>
      </c>
      <c r="C359" s="435"/>
      <c r="D359" s="389" t="s">
        <v>419</v>
      </c>
      <c r="E359" s="390"/>
      <c r="F359" s="507">
        <v>11063.322933333335</v>
      </c>
      <c r="G359" s="507">
        <v>15146.925800000001</v>
      </c>
      <c r="H359" s="507">
        <v>22755.025399999999</v>
      </c>
      <c r="I359" s="390"/>
      <c r="J359" s="358">
        <v>3</v>
      </c>
      <c r="K359" s="358">
        <v>2</v>
      </c>
      <c r="L359" s="358">
        <v>2</v>
      </c>
      <c r="M359" s="390"/>
      <c r="N359" s="437" t="s">
        <v>449</v>
      </c>
      <c r="O359" s="435"/>
      <c r="P359" s="391" t="s">
        <v>430</v>
      </c>
      <c r="Q359" s="392"/>
      <c r="R359" s="505">
        <v>33189.968800000002</v>
      </c>
      <c r="S359" s="505">
        <v>30293.851600000002</v>
      </c>
      <c r="T359" s="505">
        <v>45510.050799999997</v>
      </c>
      <c r="U359" s="506">
        <v>108993.87119999999</v>
      </c>
      <c r="W359" s="386"/>
      <c r="X359" s="386"/>
    </row>
    <row r="360" spans="1:24">
      <c r="A360" s="387" t="s">
        <v>188</v>
      </c>
      <c r="B360" s="389" t="s">
        <v>528</v>
      </c>
      <c r="C360" s="435"/>
      <c r="D360" s="389" t="s">
        <v>419</v>
      </c>
      <c r="E360" s="390"/>
      <c r="F360" s="507">
        <v>11837.3776</v>
      </c>
      <c r="G360" s="507">
        <v>13245.544266666666</v>
      </c>
      <c r="H360" s="507">
        <v>17529.1862</v>
      </c>
      <c r="I360" s="390"/>
      <c r="J360" s="358">
        <v>6</v>
      </c>
      <c r="K360" s="358">
        <v>6</v>
      </c>
      <c r="L360" s="358">
        <v>6</v>
      </c>
      <c r="M360" s="390"/>
      <c r="N360" s="437" t="s">
        <v>449</v>
      </c>
      <c r="O360" s="435"/>
      <c r="P360" s="391" t="s">
        <v>423</v>
      </c>
      <c r="Q360" s="392"/>
      <c r="R360" s="505">
        <v>71024.265599999999</v>
      </c>
      <c r="S360" s="505">
        <v>79473.265599999999</v>
      </c>
      <c r="T360" s="505">
        <v>105175.11720000001</v>
      </c>
      <c r="U360" s="506">
        <v>255672.64840000001</v>
      </c>
      <c r="W360" s="386"/>
      <c r="X360" s="386"/>
    </row>
    <row r="361" spans="1:24">
      <c r="A361" s="387" t="s">
        <v>188</v>
      </c>
      <c r="B361" s="389" t="s">
        <v>528</v>
      </c>
      <c r="C361" s="435"/>
      <c r="D361" s="389" t="s">
        <v>419</v>
      </c>
      <c r="E361" s="390"/>
      <c r="F361" s="507">
        <v>12483.139649999999</v>
      </c>
      <c r="G361" s="507">
        <v>13045.999</v>
      </c>
      <c r="H361" s="507">
        <v>19146.568350000001</v>
      </c>
      <c r="I361" s="390"/>
      <c r="J361" s="358">
        <v>2</v>
      </c>
      <c r="K361" s="358">
        <v>2</v>
      </c>
      <c r="L361" s="358">
        <v>2</v>
      </c>
      <c r="M361" s="390"/>
      <c r="N361" s="437" t="s">
        <v>449</v>
      </c>
      <c r="O361" s="435"/>
      <c r="P361" s="391" t="s">
        <v>432</v>
      </c>
      <c r="Q361" s="392"/>
      <c r="R361" s="505">
        <v>24966.279299999998</v>
      </c>
      <c r="S361" s="505">
        <v>26091.998</v>
      </c>
      <c r="T361" s="505">
        <v>38293.136700000003</v>
      </c>
      <c r="U361" s="506">
        <v>89351.414000000004</v>
      </c>
      <c r="W361" s="386"/>
      <c r="X361" s="386"/>
    </row>
    <row r="362" spans="1:24">
      <c r="A362" s="387" t="s">
        <v>188</v>
      </c>
      <c r="B362" s="389" t="s">
        <v>528</v>
      </c>
      <c r="C362" s="435"/>
      <c r="D362" s="389" t="s">
        <v>419</v>
      </c>
      <c r="E362" s="390"/>
      <c r="F362" s="507">
        <v>14493.4229</v>
      </c>
      <c r="G362" s="507">
        <v>15146.925800000001</v>
      </c>
      <c r="H362" s="507">
        <v>22755.025399999999</v>
      </c>
      <c r="I362" s="390"/>
      <c r="J362" s="358">
        <v>1</v>
      </c>
      <c r="K362" s="358">
        <v>1</v>
      </c>
      <c r="L362" s="358">
        <v>1</v>
      </c>
      <c r="M362" s="390"/>
      <c r="N362" s="437" t="s">
        <v>449</v>
      </c>
      <c r="O362" s="435"/>
      <c r="P362" s="391" t="s">
        <v>424</v>
      </c>
      <c r="Q362" s="392"/>
      <c r="R362" s="505">
        <v>14493.4229</v>
      </c>
      <c r="S362" s="505">
        <v>15146.925800000001</v>
      </c>
      <c r="T362" s="505">
        <v>22755.025399999999</v>
      </c>
      <c r="U362" s="506">
        <v>52395.374100000001</v>
      </c>
      <c r="W362" s="386"/>
      <c r="X362" s="386"/>
    </row>
    <row r="363" spans="1:24">
      <c r="A363" s="387" t="s">
        <v>188</v>
      </c>
      <c r="B363" s="389" t="s">
        <v>529</v>
      </c>
      <c r="C363" s="435"/>
      <c r="D363" s="389" t="s">
        <v>419</v>
      </c>
      <c r="E363" s="390"/>
      <c r="F363" s="507">
        <v>10038.77578</v>
      </c>
      <c r="G363" s="507">
        <v>14413.842774999999</v>
      </c>
      <c r="H363" s="507">
        <v>20490.02735</v>
      </c>
      <c r="I363" s="390"/>
      <c r="J363" s="358">
        <v>5</v>
      </c>
      <c r="K363" s="358">
        <v>4</v>
      </c>
      <c r="L363" s="358">
        <v>4</v>
      </c>
      <c r="M363" s="390"/>
      <c r="N363" s="437" t="s">
        <v>449</v>
      </c>
      <c r="O363" s="435"/>
      <c r="P363" s="391" t="s">
        <v>420</v>
      </c>
      <c r="Q363" s="392"/>
      <c r="R363" s="505">
        <v>50193.878899999996</v>
      </c>
      <c r="S363" s="505">
        <v>57655.371099999997</v>
      </c>
      <c r="T363" s="505">
        <v>81960.109400000001</v>
      </c>
      <c r="U363" s="506">
        <v>189809.35940000002</v>
      </c>
      <c r="W363" s="386"/>
      <c r="X363" s="386"/>
    </row>
    <row r="364" spans="1:24">
      <c r="A364" s="387" t="s">
        <v>188</v>
      </c>
      <c r="B364" s="389" t="s">
        <v>529</v>
      </c>
      <c r="C364" s="435"/>
      <c r="D364" s="389" t="s">
        <v>419</v>
      </c>
      <c r="E364" s="390"/>
      <c r="F364" s="507">
        <v>13292.143617021276</v>
      </c>
      <c r="G364" s="507">
        <v>14827.945478723404</v>
      </c>
      <c r="H364" s="507">
        <v>20773.502604166668</v>
      </c>
      <c r="I364" s="390"/>
      <c r="J364" s="358">
        <v>47</v>
      </c>
      <c r="K364" s="358">
        <v>47</v>
      </c>
      <c r="L364" s="358">
        <v>48</v>
      </c>
      <c r="M364" s="390"/>
      <c r="N364" s="437" t="s">
        <v>449</v>
      </c>
      <c r="O364" s="435"/>
      <c r="P364" s="391" t="s">
        <v>416</v>
      </c>
      <c r="Q364" s="392"/>
      <c r="R364" s="505">
        <v>624730.75</v>
      </c>
      <c r="S364" s="505">
        <v>696913.4375</v>
      </c>
      <c r="T364" s="505">
        <v>997128.125</v>
      </c>
      <c r="U364" s="506">
        <v>2318772.3125</v>
      </c>
      <c r="W364" s="386"/>
      <c r="X364" s="386"/>
    </row>
    <row r="365" spans="1:24">
      <c r="A365" s="387" t="s">
        <v>188</v>
      </c>
      <c r="B365" s="389" t="s">
        <v>529</v>
      </c>
      <c r="C365" s="435"/>
      <c r="D365" s="389" t="s">
        <v>419</v>
      </c>
      <c r="E365" s="390"/>
      <c r="F365" s="507">
        <v>12849.029014285714</v>
      </c>
      <c r="G365" s="507">
        <v>13428.387271428572</v>
      </c>
      <c r="H365" s="507">
        <v>19066.685271428571</v>
      </c>
      <c r="I365" s="390"/>
      <c r="J365" s="358">
        <v>7</v>
      </c>
      <c r="K365" s="358">
        <v>7</v>
      </c>
      <c r="L365" s="358">
        <v>7</v>
      </c>
      <c r="M365" s="390"/>
      <c r="N365" s="437" t="s">
        <v>449</v>
      </c>
      <c r="O365" s="435"/>
      <c r="P365" s="391" t="s">
        <v>421</v>
      </c>
      <c r="Q365" s="392"/>
      <c r="R365" s="505">
        <v>89943.203099999999</v>
      </c>
      <c r="S365" s="505">
        <v>93998.710900000005</v>
      </c>
      <c r="T365" s="505">
        <v>133466.79689999999</v>
      </c>
      <c r="U365" s="506">
        <v>317408.71089999995</v>
      </c>
      <c r="W365" s="386"/>
      <c r="X365" s="386"/>
    </row>
    <row r="366" spans="1:24">
      <c r="A366" s="387" t="s">
        <v>188</v>
      </c>
      <c r="B366" s="389" t="s">
        <v>529</v>
      </c>
      <c r="C366" s="435"/>
      <c r="D366" s="389" t="s">
        <v>419</v>
      </c>
      <c r="E366" s="390"/>
      <c r="F366" s="507">
        <v>15201.503477777778</v>
      </c>
      <c r="G366" s="507">
        <v>16308.00867777778</v>
      </c>
      <c r="H366" s="507">
        <v>22824.225699999999</v>
      </c>
      <c r="I366" s="390"/>
      <c r="J366" s="358">
        <v>9</v>
      </c>
      <c r="K366" s="358">
        <v>9</v>
      </c>
      <c r="L366" s="358">
        <v>9</v>
      </c>
      <c r="M366" s="390"/>
      <c r="N366" s="437" t="s">
        <v>449</v>
      </c>
      <c r="O366" s="435"/>
      <c r="P366" s="391" t="s">
        <v>422</v>
      </c>
      <c r="Q366" s="392"/>
      <c r="R366" s="505">
        <v>136813.5313</v>
      </c>
      <c r="S366" s="505">
        <v>146772.07810000001</v>
      </c>
      <c r="T366" s="505">
        <v>205418.0313</v>
      </c>
      <c r="U366" s="506">
        <v>489003.64069999999</v>
      </c>
      <c r="W366" s="386"/>
      <c r="X366" s="386"/>
    </row>
    <row r="367" spans="1:24">
      <c r="A367" s="387" t="s">
        <v>188</v>
      </c>
      <c r="B367" s="389" t="s">
        <v>529</v>
      </c>
      <c r="C367" s="435"/>
      <c r="D367" s="389" t="s">
        <v>419</v>
      </c>
      <c r="E367" s="390"/>
      <c r="F367" s="507">
        <v>9823.9482000000007</v>
      </c>
      <c r="G367" s="507">
        <v>10266.906300000001</v>
      </c>
      <c r="H367" s="507">
        <v>14848.459000000001</v>
      </c>
      <c r="I367" s="390"/>
      <c r="J367" s="358">
        <v>1</v>
      </c>
      <c r="K367" s="358">
        <v>1</v>
      </c>
      <c r="L367" s="358">
        <v>1</v>
      </c>
      <c r="M367" s="390"/>
      <c r="N367" s="437" t="s">
        <v>449</v>
      </c>
      <c r="O367" s="435"/>
      <c r="P367" s="391" t="s">
        <v>428</v>
      </c>
      <c r="Q367" s="392"/>
      <c r="R367" s="505">
        <v>9823.9482000000007</v>
      </c>
      <c r="S367" s="505">
        <v>10266.906300000001</v>
      </c>
      <c r="T367" s="505">
        <v>14848.459000000001</v>
      </c>
      <c r="U367" s="506">
        <v>34939.313500000004</v>
      </c>
      <c r="W367" s="386"/>
      <c r="X367" s="386"/>
    </row>
    <row r="368" spans="1:24">
      <c r="A368" s="387" t="s">
        <v>188</v>
      </c>
      <c r="B368" s="389" t="s">
        <v>529</v>
      </c>
      <c r="C368" s="435"/>
      <c r="D368" s="389" t="s">
        <v>419</v>
      </c>
      <c r="E368" s="390"/>
      <c r="F368" s="507">
        <v>14885.289049999999</v>
      </c>
      <c r="G368" s="507">
        <v>15604.177750000001</v>
      </c>
      <c r="H368" s="507">
        <v>22145.033200000002</v>
      </c>
      <c r="I368" s="390"/>
      <c r="J368" s="358">
        <v>2</v>
      </c>
      <c r="K368" s="358">
        <v>2</v>
      </c>
      <c r="L368" s="358">
        <v>2</v>
      </c>
      <c r="M368" s="390"/>
      <c r="N368" s="437" t="s">
        <v>449</v>
      </c>
      <c r="O368" s="435"/>
      <c r="P368" s="391" t="s">
        <v>423</v>
      </c>
      <c r="Q368" s="392"/>
      <c r="R368" s="505">
        <v>29770.578099999999</v>
      </c>
      <c r="S368" s="505">
        <v>31208.355500000001</v>
      </c>
      <c r="T368" s="505">
        <v>44290.066400000003</v>
      </c>
      <c r="U368" s="506">
        <v>105269</v>
      </c>
      <c r="W368" s="386"/>
      <c r="X368" s="386"/>
    </row>
    <row r="369" spans="1:24">
      <c r="A369" s="387" t="s">
        <v>188</v>
      </c>
      <c r="B369" s="389" t="s">
        <v>529</v>
      </c>
      <c r="C369" s="435"/>
      <c r="D369" s="389" t="s">
        <v>419</v>
      </c>
      <c r="E369" s="390"/>
      <c r="F369" s="507">
        <v>20156.240249999999</v>
      </c>
      <c r="G369" s="507">
        <v>22600.210950000001</v>
      </c>
      <c r="H369" s="507">
        <v>31188.333999999999</v>
      </c>
      <c r="I369" s="390"/>
      <c r="J369" s="358">
        <v>2</v>
      </c>
      <c r="K369" s="358">
        <v>2</v>
      </c>
      <c r="L369" s="358">
        <v>2</v>
      </c>
      <c r="M369" s="390"/>
      <c r="N369" s="437" t="s">
        <v>449</v>
      </c>
      <c r="O369" s="435"/>
      <c r="P369" s="391" t="s">
        <v>431</v>
      </c>
      <c r="Q369" s="392"/>
      <c r="R369" s="505">
        <v>40312.480499999998</v>
      </c>
      <c r="S369" s="505">
        <v>45200.421900000001</v>
      </c>
      <c r="T369" s="505">
        <v>62376.667999999998</v>
      </c>
      <c r="U369" s="506">
        <v>147889.5704</v>
      </c>
      <c r="W369" s="386"/>
      <c r="X369" s="386"/>
    </row>
    <row r="370" spans="1:24">
      <c r="A370" s="387" t="s">
        <v>188</v>
      </c>
      <c r="B370" s="389" t="s">
        <v>529</v>
      </c>
      <c r="C370" s="435"/>
      <c r="D370" s="389" t="s">
        <v>419</v>
      </c>
      <c r="E370" s="390"/>
      <c r="F370" s="507">
        <v>9929.5254000000004</v>
      </c>
      <c r="G370" s="507">
        <v>10377.2451</v>
      </c>
      <c r="H370" s="507">
        <v>14976.3447</v>
      </c>
      <c r="I370" s="390"/>
      <c r="J370" s="358">
        <v>1</v>
      </c>
      <c r="K370" s="358">
        <v>1</v>
      </c>
      <c r="L370" s="358">
        <v>1</v>
      </c>
      <c r="M370" s="390"/>
      <c r="N370" s="437" t="s">
        <v>449</v>
      </c>
      <c r="O370" s="435"/>
      <c r="P370" s="391" t="s">
        <v>424</v>
      </c>
      <c r="Q370" s="392"/>
      <c r="R370" s="505">
        <v>9929.5254000000004</v>
      </c>
      <c r="S370" s="505">
        <v>10377.2451</v>
      </c>
      <c r="T370" s="505">
        <v>14976.3447</v>
      </c>
      <c r="U370" s="506">
        <v>35283.1152</v>
      </c>
      <c r="W370" s="386"/>
      <c r="X370" s="386"/>
    </row>
    <row r="371" spans="1:24">
      <c r="A371" s="387" t="s">
        <v>188</v>
      </c>
      <c r="B371" s="389" t="s">
        <v>418</v>
      </c>
      <c r="C371" s="435"/>
      <c r="D371" s="389" t="s">
        <v>419</v>
      </c>
      <c r="E371" s="390"/>
      <c r="F371" s="507">
        <v>8796.7315857142858</v>
      </c>
      <c r="G371" s="507">
        <v>9193.3738857142853</v>
      </c>
      <c r="H371" s="507">
        <v>13507.890628571429</v>
      </c>
      <c r="I371" s="390"/>
      <c r="J371" s="358">
        <v>7</v>
      </c>
      <c r="K371" s="358">
        <v>7</v>
      </c>
      <c r="L371" s="358">
        <v>7</v>
      </c>
      <c r="M371" s="390"/>
      <c r="N371" s="437" t="s">
        <v>419</v>
      </c>
      <c r="O371" s="435"/>
      <c r="P371" s="391" t="s">
        <v>420</v>
      </c>
      <c r="Q371" s="392"/>
      <c r="R371" s="505">
        <v>61577.121100000004</v>
      </c>
      <c r="S371" s="505">
        <v>64353.617199999993</v>
      </c>
      <c r="T371" s="505">
        <v>94555.234400000001</v>
      </c>
      <c r="U371" s="506">
        <v>220485.97269999998</v>
      </c>
      <c r="W371" s="386"/>
      <c r="X371" s="386"/>
    </row>
    <row r="372" spans="1:24">
      <c r="A372" s="387" t="s">
        <v>188</v>
      </c>
      <c r="B372" s="389" t="s">
        <v>418</v>
      </c>
      <c r="C372" s="435"/>
      <c r="D372" s="389" t="s">
        <v>419</v>
      </c>
      <c r="E372" s="390"/>
      <c r="F372" s="507">
        <v>13158.33187134503</v>
      </c>
      <c r="G372" s="507">
        <v>14127.349415204679</v>
      </c>
      <c r="H372" s="507">
        <v>20029.850591715975</v>
      </c>
      <c r="I372" s="390"/>
      <c r="J372" s="358">
        <v>85.5</v>
      </c>
      <c r="K372" s="358">
        <v>85.5</v>
      </c>
      <c r="L372" s="358">
        <v>84.5</v>
      </c>
      <c r="M372" s="390"/>
      <c r="N372" s="437" t="s">
        <v>419</v>
      </c>
      <c r="O372" s="435"/>
      <c r="P372" s="391" t="s">
        <v>416</v>
      </c>
      <c r="Q372" s="392"/>
      <c r="R372" s="505">
        <v>1125037.375</v>
      </c>
      <c r="S372" s="505">
        <v>1207888.375</v>
      </c>
      <c r="T372" s="505">
        <v>1692522.3749999998</v>
      </c>
      <c r="U372" s="506">
        <v>4025448.125</v>
      </c>
      <c r="W372" s="386"/>
      <c r="X372" s="386"/>
    </row>
    <row r="373" spans="1:24">
      <c r="A373" s="387" t="s">
        <v>188</v>
      </c>
      <c r="B373" s="389" t="s">
        <v>418</v>
      </c>
      <c r="C373" s="435"/>
      <c r="D373" s="389" t="s">
        <v>419</v>
      </c>
      <c r="E373" s="390"/>
      <c r="F373" s="507">
        <v>14062.993753333334</v>
      </c>
      <c r="G373" s="507">
        <v>14734.404166666667</v>
      </c>
      <c r="H373" s="507">
        <v>19709.170833333334</v>
      </c>
      <c r="I373" s="390"/>
      <c r="J373" s="358">
        <v>15</v>
      </c>
      <c r="K373" s="358">
        <v>15</v>
      </c>
      <c r="L373" s="358">
        <v>15</v>
      </c>
      <c r="M373" s="390"/>
      <c r="N373" s="437" t="s">
        <v>419</v>
      </c>
      <c r="O373" s="435"/>
      <c r="P373" s="391" t="s">
        <v>421</v>
      </c>
      <c r="Q373" s="392"/>
      <c r="R373" s="505">
        <v>210944.9063</v>
      </c>
      <c r="S373" s="505">
        <v>221016.0625</v>
      </c>
      <c r="T373" s="505">
        <v>295637.5625</v>
      </c>
      <c r="U373" s="506">
        <v>727598.53130000003</v>
      </c>
      <c r="W373" s="386"/>
      <c r="X373" s="386"/>
    </row>
    <row r="374" spans="1:24">
      <c r="A374" s="387" t="s">
        <v>188</v>
      </c>
      <c r="B374" s="389" t="s">
        <v>418</v>
      </c>
      <c r="C374" s="435"/>
      <c r="D374" s="389" t="s">
        <v>419</v>
      </c>
      <c r="E374" s="390"/>
      <c r="F374" s="507">
        <v>11217.942256521739</v>
      </c>
      <c r="G374" s="507">
        <v>12343.285326086956</v>
      </c>
      <c r="H374" s="507">
        <v>17472.346469565215</v>
      </c>
      <c r="I374" s="390"/>
      <c r="J374" s="358">
        <v>23</v>
      </c>
      <c r="K374" s="358">
        <v>23</v>
      </c>
      <c r="L374" s="358">
        <v>23</v>
      </c>
      <c r="M374" s="390"/>
      <c r="N374" s="437" t="s">
        <v>419</v>
      </c>
      <c r="O374" s="435"/>
      <c r="P374" s="391" t="s">
        <v>422</v>
      </c>
      <c r="Q374" s="392"/>
      <c r="R374" s="505">
        <v>258012.67190000002</v>
      </c>
      <c r="S374" s="505">
        <v>283895.5625</v>
      </c>
      <c r="T374" s="505">
        <v>401863.96879999992</v>
      </c>
      <c r="U374" s="506">
        <v>943772.20319999987</v>
      </c>
      <c r="W374" s="386"/>
      <c r="X374" s="386"/>
    </row>
    <row r="375" spans="1:24">
      <c r="A375" s="387" t="s">
        <v>188</v>
      </c>
      <c r="B375" s="389" t="s">
        <v>418</v>
      </c>
      <c r="C375" s="435"/>
      <c r="D375" s="389" t="s">
        <v>419</v>
      </c>
      <c r="E375" s="390"/>
      <c r="F375" s="507">
        <v>9704.1417428571422</v>
      </c>
      <c r="G375" s="507">
        <v>10530.082585714286</v>
      </c>
      <c r="H375" s="507">
        <v>14971.147328571429</v>
      </c>
      <c r="I375" s="390"/>
      <c r="J375" s="358">
        <v>7</v>
      </c>
      <c r="K375" s="358">
        <v>7</v>
      </c>
      <c r="L375" s="358">
        <v>7</v>
      </c>
      <c r="M375" s="390"/>
      <c r="N375" s="437" t="s">
        <v>419</v>
      </c>
      <c r="O375" s="435"/>
      <c r="P375" s="391" t="s">
        <v>423</v>
      </c>
      <c r="Q375" s="392"/>
      <c r="R375" s="505">
        <v>67928.992199999993</v>
      </c>
      <c r="S375" s="505">
        <v>73710.578099999999</v>
      </c>
      <c r="T375" s="505">
        <v>104798.0313</v>
      </c>
      <c r="U375" s="506">
        <v>246437.60159999999</v>
      </c>
      <c r="W375" s="386"/>
      <c r="X375" s="386"/>
    </row>
    <row r="376" spans="1:24">
      <c r="A376" s="387" t="s">
        <v>188</v>
      </c>
      <c r="B376" s="389" t="s">
        <v>418</v>
      </c>
      <c r="C376" s="435"/>
      <c r="D376" s="389" t="s">
        <v>419</v>
      </c>
      <c r="E376" s="390"/>
      <c r="F376" s="507">
        <v>18403.8711</v>
      </c>
      <c r="G376" s="507">
        <v>19320.4414</v>
      </c>
      <c r="H376" s="507">
        <v>27541.9277</v>
      </c>
      <c r="I376" s="390"/>
      <c r="J376" s="358">
        <v>1</v>
      </c>
      <c r="K376" s="358">
        <v>1</v>
      </c>
      <c r="L376" s="358">
        <v>1</v>
      </c>
      <c r="M376" s="390"/>
      <c r="N376" s="437" t="s">
        <v>419</v>
      </c>
      <c r="O376" s="435"/>
      <c r="P376" s="391" t="s">
        <v>424</v>
      </c>
      <c r="Q376" s="392"/>
      <c r="R376" s="505">
        <v>18403.8711</v>
      </c>
      <c r="S376" s="505">
        <v>19320.4414</v>
      </c>
      <c r="T376" s="505">
        <v>27541.9277</v>
      </c>
      <c r="U376" s="506">
        <v>65266.2402</v>
      </c>
      <c r="W376" s="386"/>
      <c r="X376" s="386"/>
    </row>
    <row r="377" spans="1:24">
      <c r="A377" s="387" t="s">
        <v>188</v>
      </c>
      <c r="B377" s="389" t="s">
        <v>418</v>
      </c>
      <c r="C377" s="435"/>
      <c r="D377" s="389" t="s">
        <v>419</v>
      </c>
      <c r="E377" s="390"/>
      <c r="F377" s="507">
        <v>16883.527300000002</v>
      </c>
      <c r="G377" s="507">
        <v>18502.0566</v>
      </c>
      <c r="H377" s="507">
        <v>26501.525399999999</v>
      </c>
      <c r="I377" s="390"/>
      <c r="J377" s="358">
        <v>1</v>
      </c>
      <c r="K377" s="358">
        <v>1</v>
      </c>
      <c r="L377" s="358">
        <v>1</v>
      </c>
      <c r="M377" s="390"/>
      <c r="N377" s="437" t="s">
        <v>419</v>
      </c>
      <c r="O377" s="435"/>
      <c r="P377" s="391" t="s">
        <v>425</v>
      </c>
      <c r="Q377" s="392"/>
      <c r="R377" s="505">
        <v>16883.527300000002</v>
      </c>
      <c r="S377" s="505">
        <v>18502.0566</v>
      </c>
      <c r="T377" s="505">
        <v>26501.525399999999</v>
      </c>
      <c r="U377" s="506">
        <v>61887.109299999996</v>
      </c>
      <c r="W377" s="386"/>
      <c r="X377" s="386"/>
    </row>
    <row r="378" spans="1:24">
      <c r="A378" s="387" t="s">
        <v>188</v>
      </c>
      <c r="B378" s="389" t="s">
        <v>530</v>
      </c>
      <c r="C378" s="435"/>
      <c r="D378" s="389" t="s">
        <v>419</v>
      </c>
      <c r="E378" s="390"/>
      <c r="F378" s="507">
        <v>8771.4524666666675</v>
      </c>
      <c r="G378" s="507">
        <v>9166.9537833333325</v>
      </c>
      <c r="H378" s="507">
        <v>8114.7031299999999</v>
      </c>
      <c r="I378" s="390"/>
      <c r="J378" s="358">
        <v>6</v>
      </c>
      <c r="K378" s="358">
        <v>6</v>
      </c>
      <c r="L378" s="358">
        <v>10</v>
      </c>
      <c r="M378" s="390"/>
      <c r="N378" s="437" t="s">
        <v>419</v>
      </c>
      <c r="O378" s="435"/>
      <c r="P378" s="391" t="s">
        <v>420</v>
      </c>
      <c r="Q378" s="392"/>
      <c r="R378" s="505">
        <v>52628.714800000002</v>
      </c>
      <c r="S378" s="505">
        <v>55001.722699999998</v>
      </c>
      <c r="T378" s="505">
        <v>81147.031300000002</v>
      </c>
      <c r="U378" s="506">
        <v>188777.4688</v>
      </c>
      <c r="W378" s="386"/>
      <c r="X378" s="386"/>
    </row>
    <row r="379" spans="1:24">
      <c r="A379" s="387" t="s">
        <v>188</v>
      </c>
      <c r="B379" s="389" t="s">
        <v>530</v>
      </c>
      <c r="C379" s="435"/>
      <c r="D379" s="389" t="s">
        <v>419</v>
      </c>
      <c r="E379" s="390"/>
      <c r="F379" s="507">
        <v>11605.4921875</v>
      </c>
      <c r="G379" s="507">
        <v>9978.2187521739124</v>
      </c>
      <c r="H379" s="507">
        <v>9375.7516891891901</v>
      </c>
      <c r="I379" s="390"/>
      <c r="J379" s="358">
        <v>24</v>
      </c>
      <c r="K379" s="358">
        <v>23</v>
      </c>
      <c r="L379" s="358">
        <v>37</v>
      </c>
      <c r="M379" s="390"/>
      <c r="N379" s="437" t="s">
        <v>419</v>
      </c>
      <c r="O379" s="435"/>
      <c r="P379" s="391" t="s">
        <v>416</v>
      </c>
      <c r="Q379" s="392"/>
      <c r="R379" s="505">
        <v>278531.8125</v>
      </c>
      <c r="S379" s="505">
        <v>229499.03129999997</v>
      </c>
      <c r="T379" s="505">
        <v>346902.81250000006</v>
      </c>
      <c r="U379" s="506">
        <v>854933.65630000003</v>
      </c>
      <c r="W379" s="386"/>
      <c r="X379" s="386"/>
    </row>
    <row r="380" spans="1:24">
      <c r="A380" s="387" t="s">
        <v>188</v>
      </c>
      <c r="B380" s="389" t="s">
        <v>530</v>
      </c>
      <c r="C380" s="435"/>
      <c r="D380" s="389" t="s">
        <v>419</v>
      </c>
      <c r="E380" s="390"/>
      <c r="F380" s="507">
        <v>11966.113266666667</v>
      </c>
      <c r="G380" s="507">
        <v>12505.661466666666</v>
      </c>
      <c r="H380" s="507">
        <v>14792.177725</v>
      </c>
      <c r="I380" s="390"/>
      <c r="J380" s="358">
        <v>3</v>
      </c>
      <c r="K380" s="358">
        <v>3</v>
      </c>
      <c r="L380" s="358">
        <v>4</v>
      </c>
      <c r="M380" s="390"/>
      <c r="N380" s="437" t="s">
        <v>419</v>
      </c>
      <c r="O380" s="435"/>
      <c r="P380" s="391" t="s">
        <v>421</v>
      </c>
      <c r="Q380" s="392"/>
      <c r="R380" s="505">
        <v>35898.339800000002</v>
      </c>
      <c r="S380" s="505">
        <v>37516.984400000001</v>
      </c>
      <c r="T380" s="505">
        <v>59168.710899999998</v>
      </c>
      <c r="U380" s="506">
        <v>132584.03510000001</v>
      </c>
      <c r="W380" s="386"/>
      <c r="X380" s="386"/>
    </row>
    <row r="381" spans="1:24">
      <c r="A381" s="387" t="s">
        <v>188</v>
      </c>
      <c r="B381" s="389" t="s">
        <v>530</v>
      </c>
      <c r="C381" s="435"/>
      <c r="D381" s="389" t="s">
        <v>419</v>
      </c>
      <c r="E381" s="390"/>
      <c r="F381" s="507">
        <v>9948.3426285714286</v>
      </c>
      <c r="G381" s="507">
        <v>10396.910714285714</v>
      </c>
      <c r="H381" s="507">
        <v>9942.068181818182</v>
      </c>
      <c r="I381" s="390"/>
      <c r="J381" s="358">
        <v>7</v>
      </c>
      <c r="K381" s="358">
        <v>7</v>
      </c>
      <c r="L381" s="358">
        <v>11</v>
      </c>
      <c r="M381" s="390"/>
      <c r="N381" s="437" t="s">
        <v>419</v>
      </c>
      <c r="O381" s="435"/>
      <c r="P381" s="391" t="s">
        <v>422</v>
      </c>
      <c r="Q381" s="392"/>
      <c r="R381" s="505">
        <v>69638.398400000005</v>
      </c>
      <c r="S381" s="505">
        <v>72778.375</v>
      </c>
      <c r="T381" s="505">
        <v>109362.75</v>
      </c>
      <c r="U381" s="506">
        <v>251779.52340000001</v>
      </c>
      <c r="W381" s="386"/>
      <c r="X381" s="386"/>
    </row>
    <row r="382" spans="1:24">
      <c r="A382" s="387" t="s">
        <v>188</v>
      </c>
      <c r="B382" s="389" t="s">
        <v>530</v>
      </c>
      <c r="C382" s="435"/>
      <c r="D382" s="389" t="s">
        <v>419</v>
      </c>
      <c r="E382" s="390"/>
      <c r="F382" s="507">
        <v>12307.9473</v>
      </c>
      <c r="G382" s="507">
        <v>12862.9082</v>
      </c>
      <c r="H382" s="507">
        <v>22260.642599999999</v>
      </c>
      <c r="I382" s="390"/>
      <c r="J382" s="358">
        <v>1</v>
      </c>
      <c r="K382" s="358">
        <v>1</v>
      </c>
      <c r="L382" s="358">
        <v>1</v>
      </c>
      <c r="M382" s="390"/>
      <c r="N382" s="437" t="s">
        <v>419</v>
      </c>
      <c r="O382" s="435"/>
      <c r="P382" s="391" t="s">
        <v>430</v>
      </c>
      <c r="Q382" s="392"/>
      <c r="R382" s="505">
        <v>12307.9473</v>
      </c>
      <c r="S382" s="505">
        <v>12862.9082</v>
      </c>
      <c r="T382" s="505">
        <v>22260.642599999999</v>
      </c>
      <c r="U382" s="506">
        <v>47431.498099999997</v>
      </c>
      <c r="W382" s="386"/>
      <c r="X382" s="386"/>
    </row>
    <row r="383" spans="1:24">
      <c r="A383" s="387" t="s">
        <v>188</v>
      </c>
      <c r="B383" s="389" t="s">
        <v>530</v>
      </c>
      <c r="C383" s="435"/>
      <c r="D383" s="389" t="s">
        <v>419</v>
      </c>
      <c r="E383" s="390"/>
      <c r="F383" s="507">
        <v>8693.4883000000009</v>
      </c>
      <c r="G383" s="507">
        <v>9085.4736499999999</v>
      </c>
      <c r="H383" s="507">
        <v>9501.980466666666</v>
      </c>
      <c r="I383" s="390"/>
      <c r="J383" s="358">
        <v>2</v>
      </c>
      <c r="K383" s="358">
        <v>2</v>
      </c>
      <c r="L383" s="358">
        <v>3</v>
      </c>
      <c r="M383" s="390"/>
      <c r="N383" s="437" t="s">
        <v>419</v>
      </c>
      <c r="O383" s="435"/>
      <c r="P383" s="391" t="s">
        <v>428</v>
      </c>
      <c r="Q383" s="392"/>
      <c r="R383" s="505">
        <v>17386.976600000002</v>
      </c>
      <c r="S383" s="505">
        <v>18170.9473</v>
      </c>
      <c r="T383" s="505">
        <v>28505.941399999996</v>
      </c>
      <c r="U383" s="506">
        <v>64063.865299999998</v>
      </c>
      <c r="W383" s="386"/>
      <c r="X383" s="386"/>
    </row>
    <row r="384" spans="1:24">
      <c r="A384" s="387" t="s">
        <v>188</v>
      </c>
      <c r="B384" s="389" t="s">
        <v>530</v>
      </c>
      <c r="C384" s="435"/>
      <c r="D384" s="389" t="s">
        <v>419</v>
      </c>
      <c r="E384" s="390"/>
      <c r="F384" s="507">
        <v>9286.8273399999998</v>
      </c>
      <c r="G384" s="507">
        <v>10147.59532</v>
      </c>
      <c r="H384" s="507">
        <v>9171.5439499999993</v>
      </c>
      <c r="I384" s="390"/>
      <c r="J384" s="358">
        <v>5</v>
      </c>
      <c r="K384" s="358">
        <v>5</v>
      </c>
      <c r="L384" s="358">
        <v>8</v>
      </c>
      <c r="M384" s="390"/>
      <c r="N384" s="437" t="s">
        <v>419</v>
      </c>
      <c r="O384" s="435"/>
      <c r="P384" s="391" t="s">
        <v>423</v>
      </c>
      <c r="Q384" s="392"/>
      <c r="R384" s="505">
        <v>46434.136700000003</v>
      </c>
      <c r="S384" s="505">
        <v>50737.976600000002</v>
      </c>
      <c r="T384" s="505">
        <v>73372.351599999995</v>
      </c>
      <c r="U384" s="506">
        <v>170544.46489999999</v>
      </c>
      <c r="W384" s="386"/>
      <c r="X384" s="386"/>
    </row>
    <row r="385" spans="1:24">
      <c r="A385" s="387" t="s">
        <v>188</v>
      </c>
      <c r="B385" s="389" t="s">
        <v>530</v>
      </c>
      <c r="C385" s="435"/>
      <c r="D385" s="389" t="s">
        <v>419</v>
      </c>
      <c r="E385" s="390"/>
      <c r="F385" s="507">
        <v>4773.8252000000002</v>
      </c>
      <c r="G385" s="507">
        <v>4989.0752000000002</v>
      </c>
      <c r="H385" s="507">
        <v>2933.1253333333334</v>
      </c>
      <c r="I385" s="390"/>
      <c r="J385" s="358">
        <v>3</v>
      </c>
      <c r="K385" s="358">
        <v>3</v>
      </c>
      <c r="L385" s="358">
        <v>6</v>
      </c>
      <c r="M385" s="390"/>
      <c r="N385" s="437" t="s">
        <v>419</v>
      </c>
      <c r="O385" s="435"/>
      <c r="P385" s="391" t="s">
        <v>431</v>
      </c>
      <c r="Q385" s="392"/>
      <c r="R385" s="505">
        <v>14321.475600000002</v>
      </c>
      <c r="S385" s="505">
        <v>14967.225600000002</v>
      </c>
      <c r="T385" s="505">
        <v>17598.752</v>
      </c>
      <c r="U385" s="506">
        <v>46887.453200000004</v>
      </c>
      <c r="W385" s="386"/>
      <c r="X385" s="386"/>
    </row>
    <row r="386" spans="1:24">
      <c r="A386" s="387" t="s">
        <v>188</v>
      </c>
      <c r="B386" s="389" t="s">
        <v>531</v>
      </c>
      <c r="C386" s="435"/>
      <c r="D386" s="389" t="s">
        <v>419</v>
      </c>
      <c r="E386" s="390"/>
      <c r="F386" s="507">
        <v>3771.1138000000001</v>
      </c>
      <c r="G386" s="507">
        <v>3941.1520999999998</v>
      </c>
      <c r="H386" s="507">
        <v>3157.9294500000001</v>
      </c>
      <c r="I386" s="390"/>
      <c r="J386" s="358">
        <v>1</v>
      </c>
      <c r="K386" s="358">
        <v>1</v>
      </c>
      <c r="L386" s="358">
        <v>2</v>
      </c>
      <c r="M386" s="390"/>
      <c r="N386" s="437" t="s">
        <v>419</v>
      </c>
      <c r="O386" s="435"/>
      <c r="P386" s="391" t="s">
        <v>416</v>
      </c>
      <c r="Q386" s="392"/>
      <c r="R386" s="505">
        <v>3771.1138000000001</v>
      </c>
      <c r="S386" s="505">
        <v>3941.1520999999998</v>
      </c>
      <c r="T386" s="505">
        <v>6315.8589000000002</v>
      </c>
      <c r="U386" s="506">
        <v>14028.124800000001</v>
      </c>
      <c r="W386" s="386"/>
      <c r="X386" s="386"/>
    </row>
    <row r="387" spans="1:24">
      <c r="A387" s="387" t="s">
        <v>188</v>
      </c>
      <c r="B387" s="389" t="s">
        <v>531</v>
      </c>
      <c r="C387" s="435"/>
      <c r="D387" s="389" t="s">
        <v>419</v>
      </c>
      <c r="E387" s="390"/>
      <c r="F387" s="507">
        <v>5484.2222000000002</v>
      </c>
      <c r="G387" s="507">
        <v>5731.5033999999996</v>
      </c>
      <c r="H387" s="507">
        <v>3103.9809500000001</v>
      </c>
      <c r="I387" s="390"/>
      <c r="J387" s="358">
        <v>1</v>
      </c>
      <c r="K387" s="358">
        <v>1</v>
      </c>
      <c r="L387" s="358">
        <v>2</v>
      </c>
      <c r="M387" s="390"/>
      <c r="N387" s="437" t="s">
        <v>419</v>
      </c>
      <c r="O387" s="435"/>
      <c r="P387" s="391" t="s">
        <v>422</v>
      </c>
      <c r="Q387" s="392"/>
      <c r="R387" s="505">
        <v>5484.2222000000002</v>
      </c>
      <c r="S387" s="505">
        <v>5731.5033999999996</v>
      </c>
      <c r="T387" s="505">
        <v>6207.9619000000002</v>
      </c>
      <c r="U387" s="506">
        <v>17423.6875</v>
      </c>
      <c r="W387" s="386"/>
      <c r="X387" s="386"/>
    </row>
    <row r="388" spans="1:24">
      <c r="A388" s="387" t="s">
        <v>188</v>
      </c>
      <c r="B388" s="389" t="s">
        <v>532</v>
      </c>
      <c r="C388" s="435"/>
      <c r="D388" s="389" t="s">
        <v>419</v>
      </c>
      <c r="E388" s="390"/>
      <c r="F388" s="507">
        <v>11489.37205</v>
      </c>
      <c r="G388" s="507">
        <v>12007.423849999999</v>
      </c>
      <c r="H388" s="507">
        <v>13256.512699999999</v>
      </c>
      <c r="I388" s="390"/>
      <c r="J388" s="358">
        <v>2</v>
      </c>
      <c r="K388" s="358">
        <v>2</v>
      </c>
      <c r="L388" s="358">
        <v>4</v>
      </c>
      <c r="M388" s="390"/>
      <c r="N388" s="437" t="s">
        <v>419</v>
      </c>
      <c r="O388" s="435"/>
      <c r="P388" s="391" t="s">
        <v>420</v>
      </c>
      <c r="Q388" s="392"/>
      <c r="R388" s="505">
        <v>22978.7441</v>
      </c>
      <c r="S388" s="505">
        <v>24014.847699999998</v>
      </c>
      <c r="T388" s="505">
        <v>53026.050799999997</v>
      </c>
      <c r="U388" s="506">
        <v>100019.64259999999</v>
      </c>
      <c r="W388" s="386"/>
      <c r="X388" s="386"/>
    </row>
    <row r="389" spans="1:24">
      <c r="A389" s="387" t="s">
        <v>188</v>
      </c>
      <c r="B389" s="389" t="s">
        <v>532</v>
      </c>
      <c r="C389" s="435"/>
      <c r="D389" s="389" t="s">
        <v>419</v>
      </c>
      <c r="E389" s="390"/>
      <c r="F389" s="507">
        <v>11279.211278260869</v>
      </c>
      <c r="G389" s="507">
        <v>12341.813860869564</v>
      </c>
      <c r="H389" s="507">
        <v>16961.878908333332</v>
      </c>
      <c r="I389" s="390"/>
      <c r="J389" s="358">
        <v>23</v>
      </c>
      <c r="K389" s="358">
        <v>23</v>
      </c>
      <c r="L389" s="358">
        <v>24</v>
      </c>
      <c r="M389" s="390"/>
      <c r="N389" s="437" t="s">
        <v>419</v>
      </c>
      <c r="O389" s="435"/>
      <c r="P389" s="391" t="s">
        <v>416</v>
      </c>
      <c r="Q389" s="392"/>
      <c r="R389" s="505">
        <v>259421.85939999999</v>
      </c>
      <c r="S389" s="505">
        <v>283861.71879999997</v>
      </c>
      <c r="T389" s="505">
        <v>407085.09379999997</v>
      </c>
      <c r="U389" s="506">
        <v>950368.67200000002</v>
      </c>
      <c r="W389" s="386"/>
      <c r="X389" s="386"/>
    </row>
    <row r="390" spans="1:24">
      <c r="A390" s="387" t="s">
        <v>188</v>
      </c>
      <c r="B390" s="389" t="s">
        <v>532</v>
      </c>
      <c r="C390" s="435"/>
      <c r="D390" s="389" t="s">
        <v>419</v>
      </c>
      <c r="E390" s="390"/>
      <c r="F390" s="507">
        <v>0</v>
      </c>
      <c r="G390" s="507">
        <v>0</v>
      </c>
      <c r="H390" s="507">
        <v>8823.9863499999992</v>
      </c>
      <c r="I390" s="390"/>
      <c r="J390" s="358">
        <v>0</v>
      </c>
      <c r="K390" s="358">
        <v>0</v>
      </c>
      <c r="L390" s="358">
        <v>2</v>
      </c>
      <c r="M390" s="390"/>
      <c r="N390" s="437" t="s">
        <v>419</v>
      </c>
      <c r="O390" s="435"/>
      <c r="P390" s="391" t="s">
        <v>421</v>
      </c>
      <c r="Q390" s="392"/>
      <c r="R390" s="505">
        <v>0</v>
      </c>
      <c r="S390" s="505">
        <v>0</v>
      </c>
      <c r="T390" s="505">
        <v>17647.972699999998</v>
      </c>
      <c r="U390" s="506">
        <v>17647.972699999998</v>
      </c>
      <c r="W390" s="386"/>
      <c r="X390" s="386"/>
    </row>
    <row r="391" spans="1:24">
      <c r="A391" s="387" t="s">
        <v>188</v>
      </c>
      <c r="B391" s="389" t="s">
        <v>532</v>
      </c>
      <c r="C391" s="435"/>
      <c r="D391" s="389" t="s">
        <v>419</v>
      </c>
      <c r="E391" s="390"/>
      <c r="F391" s="507">
        <v>10781.262500000001</v>
      </c>
      <c r="G391" s="507">
        <v>12814.684380000001</v>
      </c>
      <c r="H391" s="507">
        <v>15932.920566666668</v>
      </c>
      <c r="I391" s="390"/>
      <c r="J391" s="358">
        <v>5</v>
      </c>
      <c r="K391" s="358">
        <v>5</v>
      </c>
      <c r="L391" s="358">
        <v>6</v>
      </c>
      <c r="M391" s="390"/>
      <c r="N391" s="437" t="s">
        <v>419</v>
      </c>
      <c r="O391" s="435"/>
      <c r="P391" s="391" t="s">
        <v>422</v>
      </c>
      <c r="Q391" s="392"/>
      <c r="R391" s="505">
        <v>53906.3125</v>
      </c>
      <c r="S391" s="505">
        <v>64073.421900000001</v>
      </c>
      <c r="T391" s="505">
        <v>95597.523400000005</v>
      </c>
      <c r="U391" s="506">
        <v>213577.25780000002</v>
      </c>
      <c r="W391" s="386"/>
      <c r="X391" s="386"/>
    </row>
    <row r="392" spans="1:24">
      <c r="A392" s="387" t="s">
        <v>188</v>
      </c>
      <c r="B392" s="389" t="s">
        <v>532</v>
      </c>
      <c r="C392" s="435"/>
      <c r="D392" s="389" t="s">
        <v>419</v>
      </c>
      <c r="E392" s="390"/>
      <c r="F392" s="507">
        <v>16383.1445</v>
      </c>
      <c r="G392" s="507">
        <v>17970.5098</v>
      </c>
      <c r="H392" s="507">
        <v>15723.0371</v>
      </c>
      <c r="I392" s="390"/>
      <c r="J392" s="358">
        <v>1</v>
      </c>
      <c r="K392" s="358">
        <v>1</v>
      </c>
      <c r="L392" s="358">
        <v>2</v>
      </c>
      <c r="M392" s="390"/>
      <c r="N392" s="437" t="s">
        <v>419</v>
      </c>
      <c r="O392" s="435"/>
      <c r="P392" s="391" t="s">
        <v>423</v>
      </c>
      <c r="Q392" s="392"/>
      <c r="R392" s="505">
        <v>16383.1445</v>
      </c>
      <c r="S392" s="505">
        <v>17970.5098</v>
      </c>
      <c r="T392" s="505">
        <v>31446.074199999999</v>
      </c>
      <c r="U392" s="506">
        <v>65799.728499999997</v>
      </c>
      <c r="W392" s="386"/>
      <c r="X392" s="386"/>
    </row>
    <row r="393" spans="1:24">
      <c r="A393" s="387" t="s">
        <v>188</v>
      </c>
      <c r="B393" s="389" t="s">
        <v>532</v>
      </c>
      <c r="C393" s="435"/>
      <c r="D393" s="389" t="s">
        <v>419</v>
      </c>
      <c r="E393" s="390"/>
      <c r="F393" s="507">
        <v>13515.205099999999</v>
      </c>
      <c r="G393" s="507">
        <v>12379.46775</v>
      </c>
      <c r="H393" s="507">
        <v>29320.6836</v>
      </c>
      <c r="I393" s="390"/>
      <c r="J393" s="358">
        <v>2</v>
      </c>
      <c r="K393" s="358">
        <v>2</v>
      </c>
      <c r="L393" s="358">
        <v>1</v>
      </c>
      <c r="M393" s="390"/>
      <c r="N393" s="437" t="s">
        <v>419</v>
      </c>
      <c r="O393" s="435"/>
      <c r="P393" s="391" t="s">
        <v>431</v>
      </c>
      <c r="Q393" s="392"/>
      <c r="R393" s="505">
        <v>27030.410199999998</v>
      </c>
      <c r="S393" s="505">
        <v>24758.9355</v>
      </c>
      <c r="T393" s="505">
        <v>29320.6836</v>
      </c>
      <c r="U393" s="506">
        <v>81110.029299999995</v>
      </c>
      <c r="W393" s="386"/>
      <c r="X393" s="386"/>
    </row>
    <row r="394" spans="1:24">
      <c r="A394" s="387" t="s">
        <v>188</v>
      </c>
      <c r="B394" s="389" t="s">
        <v>532</v>
      </c>
      <c r="C394" s="435"/>
      <c r="D394" s="389" t="s">
        <v>419</v>
      </c>
      <c r="E394" s="390"/>
      <c r="F394" s="507">
        <v>8201.0146000000004</v>
      </c>
      <c r="G394" s="507">
        <v>8570.7949000000008</v>
      </c>
      <c r="H394" s="507">
        <v>12695.9023</v>
      </c>
      <c r="I394" s="390"/>
      <c r="J394" s="358">
        <v>1</v>
      </c>
      <c r="K394" s="358">
        <v>1</v>
      </c>
      <c r="L394" s="358">
        <v>1</v>
      </c>
      <c r="M394" s="390"/>
      <c r="N394" s="437" t="s">
        <v>419</v>
      </c>
      <c r="O394" s="435"/>
      <c r="P394" s="391" t="s">
        <v>432</v>
      </c>
      <c r="Q394" s="392"/>
      <c r="R394" s="505">
        <v>8201.0146000000004</v>
      </c>
      <c r="S394" s="505">
        <v>8570.7949000000008</v>
      </c>
      <c r="T394" s="505">
        <v>12695.9023</v>
      </c>
      <c r="U394" s="506">
        <v>29467.711800000005</v>
      </c>
      <c r="W394" s="386"/>
      <c r="X394" s="386"/>
    </row>
    <row r="395" spans="1:24">
      <c r="A395" s="387" t="s">
        <v>188</v>
      </c>
      <c r="B395" s="389" t="s">
        <v>532</v>
      </c>
      <c r="C395" s="435"/>
      <c r="D395" s="389" t="s">
        <v>419</v>
      </c>
      <c r="E395" s="390"/>
      <c r="F395" s="507">
        <v>0</v>
      </c>
      <c r="G395" s="507">
        <v>0</v>
      </c>
      <c r="H395" s="507">
        <v>9141.1777000000002</v>
      </c>
      <c r="I395" s="390"/>
      <c r="J395" s="358">
        <v>0</v>
      </c>
      <c r="K395" s="358">
        <v>0</v>
      </c>
      <c r="L395" s="358">
        <v>1</v>
      </c>
      <c r="M395" s="390"/>
      <c r="N395" s="437" t="s">
        <v>419</v>
      </c>
      <c r="O395" s="435"/>
      <c r="P395" s="391" t="s">
        <v>424</v>
      </c>
      <c r="Q395" s="392"/>
      <c r="R395" s="505">
        <v>0</v>
      </c>
      <c r="S395" s="505">
        <v>0</v>
      </c>
      <c r="T395" s="505">
        <v>9141.1777000000002</v>
      </c>
      <c r="U395" s="506">
        <v>9141.1777000000002</v>
      </c>
      <c r="W395" s="386"/>
      <c r="X395" s="386"/>
    </row>
    <row r="396" spans="1:24">
      <c r="A396" s="387" t="s">
        <v>188</v>
      </c>
      <c r="B396" s="389" t="s">
        <v>533</v>
      </c>
      <c r="C396" s="435"/>
      <c r="D396" s="389" t="s">
        <v>419</v>
      </c>
      <c r="E396" s="390"/>
      <c r="F396" s="507">
        <v>7046.1094000000003</v>
      </c>
      <c r="G396" s="507">
        <v>7363.8158999999996</v>
      </c>
      <c r="H396" s="507">
        <v>11204.190399999999</v>
      </c>
      <c r="I396" s="390"/>
      <c r="J396" s="358">
        <v>1</v>
      </c>
      <c r="K396" s="358">
        <v>1</v>
      </c>
      <c r="L396" s="358">
        <v>1</v>
      </c>
      <c r="M396" s="390"/>
      <c r="N396" s="437" t="s">
        <v>419</v>
      </c>
      <c r="O396" s="435"/>
      <c r="P396" s="391" t="s">
        <v>420</v>
      </c>
      <c r="Q396" s="392"/>
      <c r="R396" s="505">
        <v>7046.1094000000003</v>
      </c>
      <c r="S396" s="505">
        <v>7363.8158999999996</v>
      </c>
      <c r="T396" s="505">
        <v>11204.190399999999</v>
      </c>
      <c r="U396" s="506">
        <v>25614.115699999998</v>
      </c>
      <c r="W396" s="386"/>
      <c r="X396" s="386"/>
    </row>
    <row r="397" spans="1:24">
      <c r="A397" s="387" t="s">
        <v>188</v>
      </c>
      <c r="B397" s="389" t="s">
        <v>533</v>
      </c>
      <c r="C397" s="435"/>
      <c r="D397" s="389" t="s">
        <v>419</v>
      </c>
      <c r="E397" s="390"/>
      <c r="F397" s="507">
        <v>6827.5620627177705</v>
      </c>
      <c r="G397" s="507">
        <v>7135.4143066202096</v>
      </c>
      <c r="H397" s="507">
        <v>10567.421602787457</v>
      </c>
      <c r="I397" s="390"/>
      <c r="J397" s="358">
        <v>14.35</v>
      </c>
      <c r="K397" s="358">
        <v>14.35</v>
      </c>
      <c r="L397" s="358">
        <v>14.35</v>
      </c>
      <c r="M397" s="390"/>
      <c r="N397" s="437" t="s">
        <v>419</v>
      </c>
      <c r="O397" s="435"/>
      <c r="P397" s="391" t="s">
        <v>416</v>
      </c>
      <c r="Q397" s="392"/>
      <c r="R397" s="505">
        <v>97975.515599999999</v>
      </c>
      <c r="S397" s="505">
        <v>102393.19530000001</v>
      </c>
      <c r="T397" s="505">
        <v>151642.5</v>
      </c>
      <c r="U397" s="506">
        <v>352011.21090000001</v>
      </c>
      <c r="W397" s="386"/>
      <c r="X397" s="386"/>
    </row>
    <row r="398" spans="1:24">
      <c r="A398" s="387" t="s">
        <v>188</v>
      </c>
      <c r="B398" s="389" t="s">
        <v>533</v>
      </c>
      <c r="C398" s="435"/>
      <c r="D398" s="389" t="s">
        <v>419</v>
      </c>
      <c r="E398" s="390"/>
      <c r="F398" s="507">
        <v>7332.4570000000003</v>
      </c>
      <c r="G398" s="507">
        <v>7663.0752000000002</v>
      </c>
      <c r="H398" s="507">
        <v>9579.7432000000008</v>
      </c>
      <c r="I398" s="390"/>
      <c r="J398" s="358">
        <v>1</v>
      </c>
      <c r="K398" s="358">
        <v>1</v>
      </c>
      <c r="L398" s="358">
        <v>1</v>
      </c>
      <c r="M398" s="390"/>
      <c r="N398" s="437" t="s">
        <v>419</v>
      </c>
      <c r="O398" s="435"/>
      <c r="P398" s="391" t="s">
        <v>421</v>
      </c>
      <c r="Q398" s="392"/>
      <c r="R398" s="505">
        <v>7332.4570000000003</v>
      </c>
      <c r="S398" s="505">
        <v>7663.0752000000002</v>
      </c>
      <c r="T398" s="505">
        <v>9579.7432000000008</v>
      </c>
      <c r="U398" s="506">
        <v>24575.275400000002</v>
      </c>
      <c r="W398" s="386"/>
      <c r="X398" s="386"/>
    </row>
    <row r="399" spans="1:24">
      <c r="A399" s="387" t="s">
        <v>188</v>
      </c>
      <c r="B399" s="389" t="s">
        <v>533</v>
      </c>
      <c r="C399" s="435"/>
      <c r="D399" s="389" t="s">
        <v>419</v>
      </c>
      <c r="E399" s="390"/>
      <c r="F399" s="507">
        <v>7517.8378999999995</v>
      </c>
      <c r="G399" s="507">
        <v>7856.8144666666667</v>
      </c>
      <c r="H399" s="507">
        <v>11775.532566666667</v>
      </c>
      <c r="I399" s="390"/>
      <c r="J399" s="358">
        <v>3</v>
      </c>
      <c r="K399" s="358">
        <v>3</v>
      </c>
      <c r="L399" s="358">
        <v>3</v>
      </c>
      <c r="M399" s="390"/>
      <c r="N399" s="437" t="s">
        <v>419</v>
      </c>
      <c r="O399" s="435"/>
      <c r="P399" s="391" t="s">
        <v>422</v>
      </c>
      <c r="Q399" s="392"/>
      <c r="R399" s="505">
        <v>22553.5137</v>
      </c>
      <c r="S399" s="505">
        <v>23570.4434</v>
      </c>
      <c r="T399" s="505">
        <v>35326.597699999998</v>
      </c>
      <c r="U399" s="506">
        <v>81450.554799999998</v>
      </c>
      <c r="W399" s="386"/>
      <c r="X399" s="386"/>
    </row>
    <row r="400" spans="1:24">
      <c r="A400" s="387" t="s">
        <v>188</v>
      </c>
      <c r="B400" s="389" t="s">
        <v>533</v>
      </c>
      <c r="C400" s="435"/>
      <c r="D400" s="389" t="s">
        <v>419</v>
      </c>
      <c r="E400" s="390"/>
      <c r="F400" s="507">
        <v>7194.5239000000001</v>
      </c>
      <c r="G400" s="507">
        <v>7518.9219000000003</v>
      </c>
      <c r="H400" s="507">
        <v>11383.918900000001</v>
      </c>
      <c r="I400" s="390"/>
      <c r="J400" s="358">
        <v>1</v>
      </c>
      <c r="K400" s="358">
        <v>1</v>
      </c>
      <c r="L400" s="358">
        <v>1</v>
      </c>
      <c r="M400" s="390"/>
      <c r="N400" s="437" t="s">
        <v>419</v>
      </c>
      <c r="O400" s="435"/>
      <c r="P400" s="391" t="s">
        <v>431</v>
      </c>
      <c r="Q400" s="392"/>
      <c r="R400" s="505">
        <v>7194.5239000000001</v>
      </c>
      <c r="S400" s="505">
        <v>7518.9219000000003</v>
      </c>
      <c r="T400" s="505">
        <v>11383.918900000001</v>
      </c>
      <c r="U400" s="506">
        <v>26097.364700000002</v>
      </c>
      <c r="W400" s="386"/>
      <c r="X400" s="386"/>
    </row>
    <row r="401" spans="1:24">
      <c r="A401" s="387" t="s">
        <v>188</v>
      </c>
      <c r="B401" s="389" t="s">
        <v>534</v>
      </c>
      <c r="C401" s="435"/>
      <c r="D401" s="389" t="s">
        <v>419</v>
      </c>
      <c r="E401" s="390"/>
      <c r="F401" s="507">
        <v>8785.8398500000003</v>
      </c>
      <c r="G401" s="507">
        <v>9181.9902249999996</v>
      </c>
      <c r="H401" s="507">
        <v>13689.725575</v>
      </c>
      <c r="I401" s="390"/>
      <c r="J401" s="358">
        <v>4</v>
      </c>
      <c r="K401" s="358">
        <v>4</v>
      </c>
      <c r="L401" s="358">
        <v>4</v>
      </c>
      <c r="M401" s="390"/>
      <c r="N401" s="437" t="s">
        <v>419</v>
      </c>
      <c r="O401" s="435"/>
      <c r="P401" s="391" t="s">
        <v>420</v>
      </c>
      <c r="Q401" s="392"/>
      <c r="R401" s="505">
        <v>35143.359400000001</v>
      </c>
      <c r="S401" s="505">
        <v>36727.960899999998</v>
      </c>
      <c r="T401" s="505">
        <v>54758.902300000002</v>
      </c>
      <c r="U401" s="506">
        <v>126630.22259999999</v>
      </c>
      <c r="W401" s="386"/>
      <c r="X401" s="386"/>
    </row>
    <row r="402" spans="1:24">
      <c r="A402" s="387" t="s">
        <v>188</v>
      </c>
      <c r="B402" s="389" t="s">
        <v>534</v>
      </c>
      <c r="C402" s="435"/>
      <c r="D402" s="389" t="s">
        <v>419</v>
      </c>
      <c r="E402" s="390"/>
      <c r="F402" s="507">
        <v>11493.401787301587</v>
      </c>
      <c r="G402" s="507">
        <v>12693.795634920634</v>
      </c>
      <c r="H402" s="507">
        <v>18143.533730158731</v>
      </c>
      <c r="I402" s="390"/>
      <c r="J402" s="358">
        <v>31.5</v>
      </c>
      <c r="K402" s="358">
        <v>31.5</v>
      </c>
      <c r="L402" s="358">
        <v>31.5</v>
      </c>
      <c r="M402" s="390"/>
      <c r="N402" s="437" t="s">
        <v>419</v>
      </c>
      <c r="O402" s="435"/>
      <c r="P402" s="391" t="s">
        <v>416</v>
      </c>
      <c r="Q402" s="392"/>
      <c r="R402" s="505">
        <v>362042.15629999997</v>
      </c>
      <c r="S402" s="505">
        <v>399854.5625</v>
      </c>
      <c r="T402" s="505">
        <v>571521.3125</v>
      </c>
      <c r="U402" s="506">
        <v>1333418.0312999999</v>
      </c>
      <c r="W402" s="386"/>
      <c r="X402" s="386"/>
    </row>
    <row r="403" spans="1:24">
      <c r="A403" s="387" t="s">
        <v>188</v>
      </c>
      <c r="B403" s="389" t="s">
        <v>534</v>
      </c>
      <c r="C403" s="435"/>
      <c r="D403" s="389" t="s">
        <v>419</v>
      </c>
      <c r="E403" s="390"/>
      <c r="F403" s="507">
        <v>8732.2667428571422</v>
      </c>
      <c r="G403" s="507">
        <v>9406.4017857142862</v>
      </c>
      <c r="H403" s="507">
        <v>13791.109371428571</v>
      </c>
      <c r="I403" s="390"/>
      <c r="J403" s="358">
        <v>7</v>
      </c>
      <c r="K403" s="358">
        <v>7</v>
      </c>
      <c r="L403" s="358">
        <v>7</v>
      </c>
      <c r="M403" s="390"/>
      <c r="N403" s="437" t="s">
        <v>419</v>
      </c>
      <c r="O403" s="435"/>
      <c r="P403" s="391" t="s">
        <v>421</v>
      </c>
      <c r="Q403" s="392"/>
      <c r="R403" s="505">
        <v>61125.867199999993</v>
      </c>
      <c r="S403" s="505">
        <v>65844.8125</v>
      </c>
      <c r="T403" s="505">
        <v>96537.765599999999</v>
      </c>
      <c r="U403" s="506">
        <v>223508.44529999999</v>
      </c>
      <c r="W403" s="386"/>
      <c r="X403" s="386"/>
    </row>
    <row r="404" spans="1:24">
      <c r="A404" s="387" t="s">
        <v>188</v>
      </c>
      <c r="B404" s="389" t="s">
        <v>534</v>
      </c>
      <c r="C404" s="435"/>
      <c r="D404" s="389" t="s">
        <v>419</v>
      </c>
      <c r="E404" s="390"/>
      <c r="F404" s="507">
        <v>11046.424276923079</v>
      </c>
      <c r="G404" s="507">
        <v>11544.503607692306</v>
      </c>
      <c r="H404" s="507">
        <v>17044.991584615385</v>
      </c>
      <c r="I404" s="390"/>
      <c r="J404" s="358">
        <v>13</v>
      </c>
      <c r="K404" s="358">
        <v>13</v>
      </c>
      <c r="L404" s="358">
        <v>13</v>
      </c>
      <c r="M404" s="390"/>
      <c r="N404" s="437" t="s">
        <v>419</v>
      </c>
      <c r="O404" s="435"/>
      <c r="P404" s="391" t="s">
        <v>422</v>
      </c>
      <c r="Q404" s="392"/>
      <c r="R404" s="505">
        <v>143603.51560000001</v>
      </c>
      <c r="S404" s="505">
        <v>150078.54689999999</v>
      </c>
      <c r="T404" s="505">
        <v>221584.89060000001</v>
      </c>
      <c r="U404" s="506">
        <v>515266.95310000004</v>
      </c>
      <c r="W404" s="386"/>
      <c r="X404" s="386"/>
    </row>
    <row r="405" spans="1:24">
      <c r="A405" s="387" t="s">
        <v>188</v>
      </c>
      <c r="B405" s="389" t="s">
        <v>534</v>
      </c>
      <c r="C405" s="435"/>
      <c r="D405" s="389" t="s">
        <v>419</v>
      </c>
      <c r="E405" s="390"/>
      <c r="F405" s="507">
        <v>8110.5839999999998</v>
      </c>
      <c r="G405" s="507">
        <v>8476.2870999999996</v>
      </c>
      <c r="H405" s="507">
        <v>12586.338900000001</v>
      </c>
      <c r="I405" s="390"/>
      <c r="J405" s="358">
        <v>1</v>
      </c>
      <c r="K405" s="358">
        <v>1</v>
      </c>
      <c r="L405" s="358">
        <v>1</v>
      </c>
      <c r="M405" s="390"/>
      <c r="N405" s="437" t="s">
        <v>419</v>
      </c>
      <c r="O405" s="435"/>
      <c r="P405" s="391" t="s">
        <v>428</v>
      </c>
      <c r="Q405" s="392"/>
      <c r="R405" s="505">
        <v>8110.5839999999998</v>
      </c>
      <c r="S405" s="505">
        <v>8476.2870999999996</v>
      </c>
      <c r="T405" s="505">
        <v>12586.338900000001</v>
      </c>
      <c r="U405" s="506">
        <v>29173.21</v>
      </c>
      <c r="W405" s="386"/>
      <c r="X405" s="386"/>
    </row>
    <row r="406" spans="1:24">
      <c r="A406" s="387" t="s">
        <v>188</v>
      </c>
      <c r="B406" s="389" t="s">
        <v>534</v>
      </c>
      <c r="C406" s="435"/>
      <c r="D406" s="389" t="s">
        <v>419</v>
      </c>
      <c r="E406" s="390"/>
      <c r="F406" s="507">
        <v>10376.8467</v>
      </c>
      <c r="G406" s="507">
        <v>11035.237300000001</v>
      </c>
      <c r="H406" s="507">
        <v>15421.78515</v>
      </c>
      <c r="I406" s="390"/>
      <c r="J406" s="358">
        <v>2</v>
      </c>
      <c r="K406" s="358">
        <v>2</v>
      </c>
      <c r="L406" s="358">
        <v>2</v>
      </c>
      <c r="M406" s="390"/>
      <c r="N406" s="437" t="s">
        <v>419</v>
      </c>
      <c r="O406" s="435"/>
      <c r="P406" s="391" t="s">
        <v>423</v>
      </c>
      <c r="Q406" s="392"/>
      <c r="R406" s="505">
        <v>20753.6934</v>
      </c>
      <c r="S406" s="505">
        <v>22070.474600000001</v>
      </c>
      <c r="T406" s="505">
        <v>30843.570299999999</v>
      </c>
      <c r="U406" s="506">
        <v>73667.738299999997</v>
      </c>
      <c r="W406" s="386"/>
      <c r="X406" s="386"/>
    </row>
    <row r="407" spans="1:24">
      <c r="A407" s="387" t="s">
        <v>188</v>
      </c>
      <c r="B407" s="389" t="s">
        <v>534</v>
      </c>
      <c r="C407" s="435"/>
      <c r="D407" s="389" t="s">
        <v>419</v>
      </c>
      <c r="E407" s="390"/>
      <c r="F407" s="507">
        <v>12679.420899999999</v>
      </c>
      <c r="G407" s="507">
        <v>13251.13085</v>
      </c>
      <c r="H407" s="507">
        <v>19206.615249999999</v>
      </c>
      <c r="I407" s="390"/>
      <c r="J407" s="358">
        <v>2</v>
      </c>
      <c r="K407" s="358">
        <v>2</v>
      </c>
      <c r="L407" s="358">
        <v>2</v>
      </c>
      <c r="M407" s="390"/>
      <c r="N407" s="437" t="s">
        <v>419</v>
      </c>
      <c r="O407" s="435"/>
      <c r="P407" s="391" t="s">
        <v>432</v>
      </c>
      <c r="Q407" s="392"/>
      <c r="R407" s="505">
        <v>25358.841799999998</v>
      </c>
      <c r="S407" s="505">
        <v>26502.261699999999</v>
      </c>
      <c r="T407" s="505">
        <v>38413.230499999998</v>
      </c>
      <c r="U407" s="506">
        <v>90274.334000000003</v>
      </c>
      <c r="W407" s="386"/>
      <c r="X407" s="386"/>
    </row>
    <row r="408" spans="1:24">
      <c r="A408" s="387" t="s">
        <v>188</v>
      </c>
      <c r="B408" s="389" t="s">
        <v>535</v>
      </c>
      <c r="C408" s="435"/>
      <c r="D408" s="389" t="s">
        <v>536</v>
      </c>
      <c r="E408" s="390"/>
      <c r="F408" s="507">
        <v>6832.2311333333337</v>
      </c>
      <c r="G408" s="507">
        <v>7140.2936333333337</v>
      </c>
      <c r="H408" s="507">
        <v>10945.110666666667</v>
      </c>
      <c r="I408" s="390"/>
      <c r="J408" s="358">
        <v>3</v>
      </c>
      <c r="K408" s="358">
        <v>3</v>
      </c>
      <c r="L408" s="358">
        <v>3</v>
      </c>
      <c r="M408" s="390"/>
      <c r="N408" s="437" t="s">
        <v>449</v>
      </c>
      <c r="O408" s="435"/>
      <c r="P408" s="391" t="s">
        <v>416</v>
      </c>
      <c r="Q408" s="392"/>
      <c r="R408" s="505">
        <v>20496.6934</v>
      </c>
      <c r="S408" s="505">
        <v>21420.8809</v>
      </c>
      <c r="T408" s="505">
        <v>32835.332000000002</v>
      </c>
      <c r="U408" s="506">
        <v>74752.906300000002</v>
      </c>
      <c r="W408" s="386"/>
      <c r="X408" s="386"/>
    </row>
    <row r="409" spans="1:24">
      <c r="A409" s="387" t="s">
        <v>188</v>
      </c>
      <c r="B409" s="389" t="s">
        <v>537</v>
      </c>
      <c r="C409" s="435"/>
      <c r="D409" s="389" t="s">
        <v>536</v>
      </c>
      <c r="E409" s="390"/>
      <c r="F409" s="507">
        <v>8783.6089030303028</v>
      </c>
      <c r="G409" s="507">
        <v>9469.7178030303039</v>
      </c>
      <c r="H409" s="507">
        <v>9580.5165450980385</v>
      </c>
      <c r="I409" s="390"/>
      <c r="J409" s="358">
        <v>33</v>
      </c>
      <c r="K409" s="358">
        <v>33</v>
      </c>
      <c r="L409" s="358">
        <v>51</v>
      </c>
      <c r="M409" s="390"/>
      <c r="N409" s="437" t="s">
        <v>419</v>
      </c>
      <c r="O409" s="435"/>
      <c r="P409" s="391" t="s">
        <v>420</v>
      </c>
      <c r="Q409" s="392"/>
      <c r="R409" s="505">
        <v>289859.09379999997</v>
      </c>
      <c r="S409" s="505">
        <v>312500.6875</v>
      </c>
      <c r="T409" s="505">
        <v>488606.34379999997</v>
      </c>
      <c r="U409" s="506">
        <v>1090966.1250999998</v>
      </c>
      <c r="W409" s="386"/>
      <c r="X409" s="386"/>
    </row>
    <row r="410" spans="1:24">
      <c r="A410" s="387" t="s">
        <v>188</v>
      </c>
      <c r="B410" s="389" t="s">
        <v>537</v>
      </c>
      <c r="C410" s="435"/>
      <c r="D410" s="389" t="s">
        <v>536</v>
      </c>
      <c r="E410" s="390"/>
      <c r="F410" s="507">
        <v>9259.4795454545456</v>
      </c>
      <c r="G410" s="507">
        <v>10476.805303030304</v>
      </c>
      <c r="H410" s="507">
        <v>9392.738636363636</v>
      </c>
      <c r="I410" s="390"/>
      <c r="J410" s="358">
        <v>82.5</v>
      </c>
      <c r="K410" s="358">
        <v>82.5</v>
      </c>
      <c r="L410" s="358">
        <v>132</v>
      </c>
      <c r="M410" s="390"/>
      <c r="N410" s="437" t="s">
        <v>419</v>
      </c>
      <c r="O410" s="435"/>
      <c r="P410" s="391" t="s">
        <v>416</v>
      </c>
      <c r="Q410" s="392"/>
      <c r="R410" s="505">
        <v>763907.0625</v>
      </c>
      <c r="S410" s="505">
        <v>864336.4375</v>
      </c>
      <c r="T410" s="505">
        <v>1239841.5</v>
      </c>
      <c r="U410" s="506">
        <v>2868085</v>
      </c>
      <c r="W410" s="386"/>
      <c r="X410" s="386"/>
    </row>
    <row r="411" spans="1:24">
      <c r="A411" s="387" t="s">
        <v>188</v>
      </c>
      <c r="B411" s="389" t="s">
        <v>537</v>
      </c>
      <c r="C411" s="435"/>
      <c r="D411" s="389" t="s">
        <v>536</v>
      </c>
      <c r="E411" s="390"/>
      <c r="F411" s="507">
        <v>8894.8116085714282</v>
      </c>
      <c r="G411" s="507">
        <v>9550.158928571429</v>
      </c>
      <c r="H411" s="507">
        <v>8839.5479910714294</v>
      </c>
      <c r="I411" s="390"/>
      <c r="J411" s="358">
        <v>35</v>
      </c>
      <c r="K411" s="358">
        <v>35</v>
      </c>
      <c r="L411" s="358">
        <v>56</v>
      </c>
      <c r="M411" s="390"/>
      <c r="N411" s="437" t="s">
        <v>419</v>
      </c>
      <c r="O411" s="435"/>
      <c r="P411" s="391" t="s">
        <v>421</v>
      </c>
      <c r="Q411" s="392"/>
      <c r="R411" s="505">
        <v>311318.40629999997</v>
      </c>
      <c r="S411" s="505">
        <v>334255.5625</v>
      </c>
      <c r="T411" s="505">
        <v>495014.68750000006</v>
      </c>
      <c r="U411" s="506">
        <v>1140588.6562999999</v>
      </c>
      <c r="W411" s="386"/>
      <c r="X411" s="386"/>
    </row>
    <row r="412" spans="1:24">
      <c r="A412" s="387" t="s">
        <v>188</v>
      </c>
      <c r="B412" s="389" t="s">
        <v>537</v>
      </c>
      <c r="C412" s="435"/>
      <c r="D412" s="389" t="s">
        <v>536</v>
      </c>
      <c r="E412" s="390"/>
      <c r="F412" s="507">
        <v>9568.6637740740734</v>
      </c>
      <c r="G412" s="507">
        <v>11576.524038461539</v>
      </c>
      <c r="H412" s="507">
        <v>12722.668664383562</v>
      </c>
      <c r="I412" s="390"/>
      <c r="J412" s="358">
        <v>54</v>
      </c>
      <c r="K412" s="358">
        <v>52</v>
      </c>
      <c r="L412" s="358">
        <v>73</v>
      </c>
      <c r="M412" s="390"/>
      <c r="N412" s="437" t="s">
        <v>419</v>
      </c>
      <c r="O412" s="435"/>
      <c r="P412" s="391" t="s">
        <v>422</v>
      </c>
      <c r="Q412" s="392"/>
      <c r="R412" s="505">
        <v>516707.84379999997</v>
      </c>
      <c r="S412" s="505">
        <v>601979.25</v>
      </c>
      <c r="T412" s="505">
        <v>928754.8125</v>
      </c>
      <c r="U412" s="506">
        <v>2047441.9062999999</v>
      </c>
      <c r="W412" s="386"/>
      <c r="X412" s="386"/>
    </row>
    <row r="413" spans="1:24">
      <c r="A413" s="387" t="s">
        <v>188</v>
      </c>
      <c r="B413" s="389" t="s">
        <v>537</v>
      </c>
      <c r="C413" s="435"/>
      <c r="D413" s="389" t="s">
        <v>536</v>
      </c>
      <c r="E413" s="390"/>
      <c r="F413" s="507">
        <v>12241.653633333333</v>
      </c>
      <c r="G413" s="507">
        <v>14598.985666666667</v>
      </c>
      <c r="H413" s="507">
        <v>23323.010433333333</v>
      </c>
      <c r="I413" s="390"/>
      <c r="J413" s="358">
        <v>3</v>
      </c>
      <c r="K413" s="358">
        <v>3</v>
      </c>
      <c r="L413" s="358">
        <v>3</v>
      </c>
      <c r="M413" s="390"/>
      <c r="N413" s="437" t="s">
        <v>419</v>
      </c>
      <c r="O413" s="435"/>
      <c r="P413" s="391" t="s">
        <v>430</v>
      </c>
      <c r="Q413" s="392"/>
      <c r="R413" s="505">
        <v>36724.960899999998</v>
      </c>
      <c r="S413" s="505">
        <v>43796.957000000002</v>
      </c>
      <c r="T413" s="505">
        <v>69969.031300000002</v>
      </c>
      <c r="U413" s="506">
        <v>150490.9492</v>
      </c>
      <c r="W413" s="386"/>
      <c r="X413" s="386"/>
    </row>
    <row r="414" spans="1:24">
      <c r="A414" s="387" t="s">
        <v>188</v>
      </c>
      <c r="B414" s="389" t="s">
        <v>537</v>
      </c>
      <c r="C414" s="435"/>
      <c r="D414" s="389" t="s">
        <v>536</v>
      </c>
      <c r="E414" s="390"/>
      <c r="F414" s="507">
        <v>11009.421883333334</v>
      </c>
      <c r="G414" s="507">
        <v>12154.5651</v>
      </c>
      <c r="H414" s="507">
        <v>14475.858399999999</v>
      </c>
      <c r="I414" s="390"/>
      <c r="J414" s="358">
        <v>6</v>
      </c>
      <c r="K414" s="358">
        <v>6</v>
      </c>
      <c r="L414" s="358">
        <v>8</v>
      </c>
      <c r="M414" s="390"/>
      <c r="N414" s="437" t="s">
        <v>419</v>
      </c>
      <c r="O414" s="435"/>
      <c r="P414" s="391" t="s">
        <v>428</v>
      </c>
      <c r="Q414" s="392"/>
      <c r="R414" s="505">
        <v>66056.531300000002</v>
      </c>
      <c r="S414" s="505">
        <v>72927.390599999999</v>
      </c>
      <c r="T414" s="505">
        <v>115806.86719999999</v>
      </c>
      <c r="U414" s="506">
        <v>254790.78909999999</v>
      </c>
      <c r="W414" s="386"/>
      <c r="X414" s="386"/>
    </row>
    <row r="415" spans="1:24">
      <c r="A415" s="387" t="s">
        <v>188</v>
      </c>
      <c r="B415" s="389" t="s">
        <v>537</v>
      </c>
      <c r="C415" s="435"/>
      <c r="D415" s="389" t="s">
        <v>536</v>
      </c>
      <c r="E415" s="390"/>
      <c r="F415" s="507">
        <v>9716.9881240000013</v>
      </c>
      <c r="G415" s="507">
        <v>10724.074220833334</v>
      </c>
      <c r="H415" s="507">
        <v>11828.825367647059</v>
      </c>
      <c r="I415" s="390"/>
      <c r="J415" s="358">
        <v>25</v>
      </c>
      <c r="K415" s="358">
        <v>24</v>
      </c>
      <c r="L415" s="358">
        <v>34</v>
      </c>
      <c r="M415" s="390"/>
      <c r="N415" s="437" t="s">
        <v>419</v>
      </c>
      <c r="O415" s="435"/>
      <c r="P415" s="391" t="s">
        <v>423</v>
      </c>
      <c r="Q415" s="392"/>
      <c r="R415" s="505">
        <v>242924.70310000004</v>
      </c>
      <c r="S415" s="505">
        <v>257377.78130000003</v>
      </c>
      <c r="T415" s="505">
        <v>402180.0625</v>
      </c>
      <c r="U415" s="506">
        <v>902482.54690000007</v>
      </c>
      <c r="W415" s="386"/>
      <c r="X415" s="386"/>
    </row>
    <row r="416" spans="1:24">
      <c r="A416" s="387" t="s">
        <v>188</v>
      </c>
      <c r="B416" s="389" t="s">
        <v>537</v>
      </c>
      <c r="C416" s="435"/>
      <c r="D416" s="389" t="s">
        <v>536</v>
      </c>
      <c r="E416" s="390"/>
      <c r="F416" s="507">
        <v>7559.4508928571431</v>
      </c>
      <c r="G416" s="507">
        <v>8644.480471428571</v>
      </c>
      <c r="H416" s="507">
        <v>7601.0808434782602</v>
      </c>
      <c r="I416" s="390"/>
      <c r="J416" s="358">
        <v>14</v>
      </c>
      <c r="K416" s="358">
        <v>14</v>
      </c>
      <c r="L416" s="358">
        <v>23</v>
      </c>
      <c r="M416" s="390"/>
      <c r="N416" s="437" t="s">
        <v>419</v>
      </c>
      <c r="O416" s="435"/>
      <c r="P416" s="391" t="s">
        <v>431</v>
      </c>
      <c r="Q416" s="392"/>
      <c r="R416" s="505">
        <v>105832.3125</v>
      </c>
      <c r="S416" s="505">
        <v>121022.72659999999</v>
      </c>
      <c r="T416" s="505">
        <v>174824.85939999999</v>
      </c>
      <c r="U416" s="506">
        <v>401679.89850000001</v>
      </c>
      <c r="W416" s="386"/>
      <c r="X416" s="386"/>
    </row>
    <row r="417" spans="1:24">
      <c r="A417" s="387" t="s">
        <v>188</v>
      </c>
      <c r="B417" s="389" t="s">
        <v>537</v>
      </c>
      <c r="C417" s="435"/>
      <c r="D417" s="389" t="s">
        <v>536</v>
      </c>
      <c r="E417" s="390"/>
      <c r="F417" s="507">
        <v>7831.2</v>
      </c>
      <c r="G417" s="507">
        <v>9730.4492199999986</v>
      </c>
      <c r="H417" s="507">
        <v>8429.7744125000008</v>
      </c>
      <c r="I417" s="390"/>
      <c r="J417" s="358">
        <v>5</v>
      </c>
      <c r="K417" s="358">
        <v>5</v>
      </c>
      <c r="L417" s="358">
        <v>8</v>
      </c>
      <c r="M417" s="390"/>
      <c r="N417" s="437" t="s">
        <v>419</v>
      </c>
      <c r="O417" s="435"/>
      <c r="P417" s="391" t="s">
        <v>432</v>
      </c>
      <c r="Q417" s="392"/>
      <c r="R417" s="505">
        <v>39156</v>
      </c>
      <c r="S417" s="505">
        <v>48652.246099999989</v>
      </c>
      <c r="T417" s="505">
        <v>67438.195300000007</v>
      </c>
      <c r="U417" s="506">
        <v>155246.44140000001</v>
      </c>
      <c r="W417" s="386"/>
      <c r="X417" s="386"/>
    </row>
    <row r="418" spans="1:24">
      <c r="A418" s="387" t="s">
        <v>188</v>
      </c>
      <c r="B418" s="389" t="s">
        <v>537</v>
      </c>
      <c r="C418" s="435"/>
      <c r="D418" s="389" t="s">
        <v>536</v>
      </c>
      <c r="E418" s="390"/>
      <c r="F418" s="507">
        <v>8279.6749999999993</v>
      </c>
      <c r="G418" s="507">
        <v>9048.3328199999996</v>
      </c>
      <c r="H418" s="507">
        <v>8728.8300749999999</v>
      </c>
      <c r="I418" s="390"/>
      <c r="J418" s="358">
        <v>5</v>
      </c>
      <c r="K418" s="358">
        <v>5</v>
      </c>
      <c r="L418" s="358">
        <v>8</v>
      </c>
      <c r="M418" s="390"/>
      <c r="N418" s="437" t="s">
        <v>419</v>
      </c>
      <c r="O418" s="435"/>
      <c r="P418" s="391" t="s">
        <v>424</v>
      </c>
      <c r="Q418" s="392"/>
      <c r="R418" s="505">
        <v>41398.375</v>
      </c>
      <c r="S418" s="505">
        <v>45241.664099999995</v>
      </c>
      <c r="T418" s="505">
        <v>69830.640599999999</v>
      </c>
      <c r="U418" s="506">
        <v>156470.67969999998</v>
      </c>
      <c r="W418" s="386"/>
      <c r="X418" s="386"/>
    </row>
    <row r="419" spans="1:24">
      <c r="A419" s="387" t="s">
        <v>188</v>
      </c>
      <c r="B419" s="389" t="s">
        <v>538</v>
      </c>
      <c r="C419" s="435"/>
      <c r="D419" s="389" t="s">
        <v>536</v>
      </c>
      <c r="E419" s="390"/>
      <c r="F419" s="507">
        <v>6289.9472750000004</v>
      </c>
      <c r="G419" s="507">
        <v>6573.5586000000003</v>
      </c>
      <c r="H419" s="507">
        <v>9713.3994249999996</v>
      </c>
      <c r="I419" s="390"/>
      <c r="J419" s="358">
        <v>4</v>
      </c>
      <c r="K419" s="358">
        <v>4</v>
      </c>
      <c r="L419" s="358">
        <v>4</v>
      </c>
      <c r="M419" s="390"/>
      <c r="N419" s="437" t="s">
        <v>419</v>
      </c>
      <c r="O419" s="435"/>
      <c r="P419" s="391" t="s">
        <v>416</v>
      </c>
      <c r="Q419" s="392"/>
      <c r="R419" s="505">
        <v>25159.789100000002</v>
      </c>
      <c r="S419" s="505">
        <v>26294.234400000001</v>
      </c>
      <c r="T419" s="505">
        <v>38853.597699999998</v>
      </c>
      <c r="U419" s="506">
        <v>90307.621199999994</v>
      </c>
      <c r="W419" s="386"/>
      <c r="X419" s="386"/>
    </row>
    <row r="420" spans="1:24">
      <c r="A420" s="387" t="s">
        <v>188</v>
      </c>
      <c r="B420" s="389" t="s">
        <v>538</v>
      </c>
      <c r="C420" s="435"/>
      <c r="D420" s="389" t="s">
        <v>536</v>
      </c>
      <c r="E420" s="390"/>
      <c r="F420" s="507">
        <v>6496.4074200000005</v>
      </c>
      <c r="G420" s="507">
        <v>6789.3281200000001</v>
      </c>
      <c r="H420" s="507">
        <v>10327.829679999999</v>
      </c>
      <c r="I420" s="390"/>
      <c r="J420" s="358">
        <v>5</v>
      </c>
      <c r="K420" s="358">
        <v>5</v>
      </c>
      <c r="L420" s="358">
        <v>5</v>
      </c>
      <c r="M420" s="390"/>
      <c r="N420" s="437" t="s">
        <v>419</v>
      </c>
      <c r="O420" s="435"/>
      <c r="P420" s="391" t="s">
        <v>421</v>
      </c>
      <c r="Q420" s="392"/>
      <c r="R420" s="505">
        <v>32482.037100000001</v>
      </c>
      <c r="S420" s="505">
        <v>33946.640599999999</v>
      </c>
      <c r="T420" s="505">
        <v>51639.148399999991</v>
      </c>
      <c r="U420" s="506">
        <v>118067.82609999999</v>
      </c>
      <c r="W420" s="386"/>
      <c r="X420" s="386"/>
    </row>
    <row r="421" spans="1:24">
      <c r="A421" s="387" t="s">
        <v>188</v>
      </c>
      <c r="B421" s="389" t="s">
        <v>538</v>
      </c>
      <c r="C421" s="435"/>
      <c r="D421" s="389" t="s">
        <v>536</v>
      </c>
      <c r="E421" s="390"/>
      <c r="F421" s="507">
        <v>7129.5033999999996</v>
      </c>
      <c r="G421" s="507">
        <v>7450.9706999999999</v>
      </c>
      <c r="H421" s="507">
        <v>11298.022499999999</v>
      </c>
      <c r="I421" s="390"/>
      <c r="J421" s="358">
        <v>1</v>
      </c>
      <c r="K421" s="358">
        <v>1</v>
      </c>
      <c r="L421" s="358">
        <v>1</v>
      </c>
      <c r="M421" s="390"/>
      <c r="N421" s="437" t="s">
        <v>419</v>
      </c>
      <c r="O421" s="435"/>
      <c r="P421" s="391" t="s">
        <v>422</v>
      </c>
      <c r="Q421" s="392"/>
      <c r="R421" s="505">
        <v>7129.5033999999996</v>
      </c>
      <c r="S421" s="505">
        <v>7450.9706999999999</v>
      </c>
      <c r="T421" s="505">
        <v>11298.022499999999</v>
      </c>
      <c r="U421" s="506">
        <v>25878.496599999999</v>
      </c>
      <c r="W421" s="386"/>
      <c r="X421" s="386"/>
    </row>
    <row r="422" spans="1:24">
      <c r="A422" s="387" t="s">
        <v>188</v>
      </c>
      <c r="B422" s="389" t="s">
        <v>539</v>
      </c>
      <c r="C422" s="435"/>
      <c r="D422" s="389" t="s">
        <v>536</v>
      </c>
      <c r="E422" s="390"/>
      <c r="F422" s="507">
        <v>8831.6288999999997</v>
      </c>
      <c r="G422" s="507">
        <v>14016.711925</v>
      </c>
      <c r="H422" s="507">
        <v>10672.0612</v>
      </c>
      <c r="I422" s="390"/>
      <c r="J422" s="358">
        <v>4</v>
      </c>
      <c r="K422" s="358">
        <v>4</v>
      </c>
      <c r="L422" s="358">
        <v>6</v>
      </c>
      <c r="M422" s="390"/>
      <c r="N422" s="437" t="s">
        <v>419</v>
      </c>
      <c r="O422" s="435"/>
      <c r="P422" s="391" t="s">
        <v>416</v>
      </c>
      <c r="Q422" s="392"/>
      <c r="R422" s="505">
        <v>35326.515599999999</v>
      </c>
      <c r="S422" s="505">
        <v>56066.847699999998</v>
      </c>
      <c r="T422" s="505">
        <v>64032.367200000001</v>
      </c>
      <c r="U422" s="506">
        <v>155425.73050000001</v>
      </c>
      <c r="W422" s="386"/>
      <c r="X422" s="386"/>
    </row>
    <row r="423" spans="1:24">
      <c r="A423" s="387" t="s">
        <v>188</v>
      </c>
      <c r="B423" s="389" t="s">
        <v>540</v>
      </c>
      <c r="C423" s="435"/>
      <c r="D423" s="389" t="s">
        <v>536</v>
      </c>
      <c r="E423" s="390"/>
      <c r="F423" s="507">
        <v>7719.88915</v>
      </c>
      <c r="G423" s="507">
        <v>8067.9755999999998</v>
      </c>
      <c r="H423" s="507">
        <v>12046.9131</v>
      </c>
      <c r="I423" s="390"/>
      <c r="J423" s="358">
        <v>2</v>
      </c>
      <c r="K423" s="358">
        <v>2</v>
      </c>
      <c r="L423" s="358">
        <v>2</v>
      </c>
      <c r="M423" s="390"/>
      <c r="N423" s="437" t="s">
        <v>419</v>
      </c>
      <c r="O423" s="435"/>
      <c r="P423" s="391" t="s">
        <v>420</v>
      </c>
      <c r="Q423" s="392"/>
      <c r="R423" s="505">
        <v>15439.7783</v>
      </c>
      <c r="S423" s="505">
        <v>16135.9512</v>
      </c>
      <c r="T423" s="505">
        <v>24093.8262</v>
      </c>
      <c r="U423" s="506">
        <v>55669.555699999997</v>
      </c>
      <c r="W423" s="386"/>
      <c r="X423" s="386"/>
    </row>
    <row r="424" spans="1:24">
      <c r="A424" s="387" t="s">
        <v>188</v>
      </c>
      <c r="B424" s="389" t="s">
        <v>540</v>
      </c>
      <c r="C424" s="435"/>
      <c r="D424" s="389" t="s">
        <v>536</v>
      </c>
      <c r="E424" s="390"/>
      <c r="F424" s="507">
        <v>6776.9927066666669</v>
      </c>
      <c r="G424" s="507">
        <v>7082.5645866666664</v>
      </c>
      <c r="H424" s="507">
        <v>10139.703126666665</v>
      </c>
      <c r="I424" s="390"/>
      <c r="J424" s="358">
        <v>15</v>
      </c>
      <c r="K424" s="358">
        <v>15</v>
      </c>
      <c r="L424" s="358">
        <v>15</v>
      </c>
      <c r="M424" s="390"/>
      <c r="N424" s="437" t="s">
        <v>419</v>
      </c>
      <c r="O424" s="435"/>
      <c r="P424" s="391" t="s">
        <v>416</v>
      </c>
      <c r="Q424" s="392"/>
      <c r="R424" s="505">
        <v>101654.8906</v>
      </c>
      <c r="S424" s="505">
        <v>106238.4688</v>
      </c>
      <c r="T424" s="505">
        <v>152095.54689999999</v>
      </c>
      <c r="U424" s="506">
        <v>359988.90630000003</v>
      </c>
      <c r="W424" s="386"/>
      <c r="X424" s="386"/>
    </row>
    <row r="425" spans="1:24">
      <c r="A425" s="387" t="s">
        <v>188</v>
      </c>
      <c r="B425" s="389" t="s">
        <v>540</v>
      </c>
      <c r="C425" s="435"/>
      <c r="D425" s="389" t="s">
        <v>536</v>
      </c>
      <c r="E425" s="390"/>
      <c r="F425" s="507">
        <v>6570.1201250000004</v>
      </c>
      <c r="G425" s="507">
        <v>6866.3642499999996</v>
      </c>
      <c r="H425" s="507">
        <v>10082.39745</v>
      </c>
      <c r="I425" s="390"/>
      <c r="J425" s="358">
        <v>4</v>
      </c>
      <c r="K425" s="358">
        <v>4</v>
      </c>
      <c r="L425" s="358">
        <v>4</v>
      </c>
      <c r="M425" s="390"/>
      <c r="N425" s="437" t="s">
        <v>419</v>
      </c>
      <c r="O425" s="435"/>
      <c r="P425" s="391" t="s">
        <v>422</v>
      </c>
      <c r="Q425" s="392"/>
      <c r="R425" s="505">
        <v>26280.480500000001</v>
      </c>
      <c r="S425" s="505">
        <v>27465.456999999999</v>
      </c>
      <c r="T425" s="505">
        <v>40329.589800000002</v>
      </c>
      <c r="U425" s="506">
        <v>94075.527300000002</v>
      </c>
      <c r="W425" s="386"/>
      <c r="X425" s="386"/>
    </row>
    <row r="426" spans="1:24">
      <c r="A426" s="387" t="s">
        <v>188</v>
      </c>
      <c r="B426" s="389" t="s">
        <v>540</v>
      </c>
      <c r="C426" s="435"/>
      <c r="D426" s="389" t="s">
        <v>536</v>
      </c>
      <c r="E426" s="390"/>
      <c r="F426" s="507">
        <v>7627.9551000000001</v>
      </c>
      <c r="G426" s="507">
        <v>7971.8964999999998</v>
      </c>
      <c r="H426" s="507">
        <v>11935.5771</v>
      </c>
      <c r="I426" s="390"/>
      <c r="J426" s="358">
        <v>1</v>
      </c>
      <c r="K426" s="358">
        <v>1</v>
      </c>
      <c r="L426" s="358">
        <v>1</v>
      </c>
      <c r="M426" s="390"/>
      <c r="N426" s="437" t="s">
        <v>419</v>
      </c>
      <c r="O426" s="435"/>
      <c r="P426" s="391" t="s">
        <v>423</v>
      </c>
      <c r="Q426" s="392"/>
      <c r="R426" s="505">
        <v>7627.9551000000001</v>
      </c>
      <c r="S426" s="505">
        <v>7971.8964999999998</v>
      </c>
      <c r="T426" s="505">
        <v>11935.5771</v>
      </c>
      <c r="U426" s="506">
        <v>27535.4287</v>
      </c>
      <c r="W426" s="386"/>
      <c r="X426" s="386"/>
    </row>
    <row r="427" spans="1:24">
      <c r="A427" s="387" t="s">
        <v>188</v>
      </c>
      <c r="B427" s="389" t="s">
        <v>541</v>
      </c>
      <c r="C427" s="435"/>
      <c r="D427" s="389" t="s">
        <v>536</v>
      </c>
      <c r="E427" s="390"/>
      <c r="F427" s="507">
        <v>12212.636716666668</v>
      </c>
      <c r="G427" s="507">
        <v>15426.868483333334</v>
      </c>
      <c r="H427" s="507">
        <v>20256.140633333333</v>
      </c>
      <c r="I427" s="390"/>
      <c r="J427" s="358">
        <v>6</v>
      </c>
      <c r="K427" s="358">
        <v>6</v>
      </c>
      <c r="L427" s="358">
        <v>6</v>
      </c>
      <c r="M427" s="390"/>
      <c r="N427" s="437" t="s">
        <v>419</v>
      </c>
      <c r="O427" s="435"/>
      <c r="P427" s="391" t="s">
        <v>420</v>
      </c>
      <c r="Q427" s="392"/>
      <c r="R427" s="505">
        <v>73275.820300000007</v>
      </c>
      <c r="S427" s="505">
        <v>92561.210900000005</v>
      </c>
      <c r="T427" s="505">
        <v>121536.8438</v>
      </c>
      <c r="U427" s="506">
        <v>287373.875</v>
      </c>
      <c r="W427" s="386"/>
      <c r="X427" s="386"/>
    </row>
    <row r="428" spans="1:24">
      <c r="A428" s="387" t="s">
        <v>188</v>
      </c>
      <c r="B428" s="389" t="s">
        <v>541</v>
      </c>
      <c r="C428" s="435"/>
      <c r="D428" s="389" t="s">
        <v>536</v>
      </c>
      <c r="E428" s="390"/>
      <c r="F428" s="507">
        <v>12245.69605263158</v>
      </c>
      <c r="G428" s="507">
        <v>14036.4</v>
      </c>
      <c r="H428" s="507">
        <v>18936.711734693876</v>
      </c>
      <c r="I428" s="390"/>
      <c r="J428" s="358">
        <v>95</v>
      </c>
      <c r="K428" s="358">
        <v>95</v>
      </c>
      <c r="L428" s="358">
        <v>98</v>
      </c>
      <c r="M428" s="390"/>
      <c r="N428" s="437" t="s">
        <v>419</v>
      </c>
      <c r="O428" s="435"/>
      <c r="P428" s="391" t="s">
        <v>416</v>
      </c>
      <c r="Q428" s="392"/>
      <c r="R428" s="505">
        <v>1163341.125</v>
      </c>
      <c r="S428" s="505">
        <v>1333458</v>
      </c>
      <c r="T428" s="505">
        <v>1855797.7499999998</v>
      </c>
      <c r="U428" s="506">
        <v>4352596.875</v>
      </c>
      <c r="W428" s="386"/>
      <c r="X428" s="386"/>
    </row>
    <row r="429" spans="1:24">
      <c r="A429" s="387" t="s">
        <v>188</v>
      </c>
      <c r="B429" s="389" t="s">
        <v>541</v>
      </c>
      <c r="C429" s="435"/>
      <c r="D429" s="389" t="s">
        <v>536</v>
      </c>
      <c r="E429" s="390"/>
      <c r="F429" s="507">
        <v>16019.545899999999</v>
      </c>
      <c r="G429" s="507">
        <v>12479.809574999999</v>
      </c>
      <c r="H429" s="507">
        <v>17539.751950000002</v>
      </c>
      <c r="I429" s="390"/>
      <c r="J429" s="358">
        <v>8</v>
      </c>
      <c r="K429" s="358">
        <v>8</v>
      </c>
      <c r="L429" s="358">
        <v>8</v>
      </c>
      <c r="M429" s="390"/>
      <c r="N429" s="437" t="s">
        <v>419</v>
      </c>
      <c r="O429" s="435"/>
      <c r="P429" s="391" t="s">
        <v>421</v>
      </c>
      <c r="Q429" s="392"/>
      <c r="R429" s="505">
        <v>128156.36719999999</v>
      </c>
      <c r="S429" s="505">
        <v>99838.476599999995</v>
      </c>
      <c r="T429" s="505">
        <v>140318.01560000001</v>
      </c>
      <c r="U429" s="506">
        <v>368312.85939999996</v>
      </c>
      <c r="W429" s="386"/>
      <c r="X429" s="386"/>
    </row>
    <row r="430" spans="1:24">
      <c r="A430" s="387" t="s">
        <v>188</v>
      </c>
      <c r="B430" s="389" t="s">
        <v>541</v>
      </c>
      <c r="C430" s="435"/>
      <c r="D430" s="389" t="s">
        <v>536</v>
      </c>
      <c r="E430" s="390"/>
      <c r="F430" s="507">
        <v>12746.219670588234</v>
      </c>
      <c r="G430" s="507">
        <v>15536.1777375</v>
      </c>
      <c r="H430" s="507">
        <v>21074.998049999998</v>
      </c>
      <c r="I430" s="390"/>
      <c r="J430" s="358">
        <v>17</v>
      </c>
      <c r="K430" s="358">
        <v>16</v>
      </c>
      <c r="L430" s="358">
        <v>16</v>
      </c>
      <c r="M430" s="390"/>
      <c r="N430" s="437" t="s">
        <v>419</v>
      </c>
      <c r="O430" s="435"/>
      <c r="P430" s="391" t="s">
        <v>422</v>
      </c>
      <c r="Q430" s="392"/>
      <c r="R430" s="505">
        <v>216685.73439999999</v>
      </c>
      <c r="S430" s="505">
        <v>248578.8438</v>
      </c>
      <c r="T430" s="505">
        <v>337199.96879999997</v>
      </c>
      <c r="U430" s="506">
        <v>802464.54700000002</v>
      </c>
      <c r="W430" s="386"/>
      <c r="X430" s="386"/>
    </row>
    <row r="431" spans="1:24">
      <c r="A431" s="387" t="s">
        <v>188</v>
      </c>
      <c r="B431" s="389" t="s">
        <v>541</v>
      </c>
      <c r="C431" s="435"/>
      <c r="D431" s="389" t="s">
        <v>536</v>
      </c>
      <c r="E431" s="390"/>
      <c r="F431" s="507">
        <v>15410.5576</v>
      </c>
      <c r="G431" s="507">
        <v>18445.478500000001</v>
      </c>
      <c r="H431" s="507">
        <v>26224.521499999999</v>
      </c>
      <c r="I431" s="390"/>
      <c r="J431" s="358">
        <v>1</v>
      </c>
      <c r="K431" s="358">
        <v>1</v>
      </c>
      <c r="L431" s="358">
        <v>1</v>
      </c>
      <c r="M431" s="390"/>
      <c r="N431" s="437" t="s">
        <v>419</v>
      </c>
      <c r="O431" s="435"/>
      <c r="P431" s="391" t="s">
        <v>428</v>
      </c>
      <c r="Q431" s="392"/>
      <c r="R431" s="505">
        <v>15410.5576</v>
      </c>
      <c r="S431" s="505">
        <v>18445.478500000001</v>
      </c>
      <c r="T431" s="505">
        <v>26224.521499999999</v>
      </c>
      <c r="U431" s="506">
        <v>60080.5576</v>
      </c>
      <c r="W431" s="386"/>
      <c r="X431" s="386"/>
    </row>
    <row r="432" spans="1:24">
      <c r="A432" s="387" t="s">
        <v>188</v>
      </c>
      <c r="B432" s="389" t="s">
        <v>541</v>
      </c>
      <c r="C432" s="435"/>
      <c r="D432" s="389" t="s">
        <v>536</v>
      </c>
      <c r="E432" s="390"/>
      <c r="F432" s="507">
        <v>15704.644099999998</v>
      </c>
      <c r="G432" s="507">
        <v>17663.118055555555</v>
      </c>
      <c r="H432" s="507">
        <v>24002.612844444448</v>
      </c>
      <c r="I432" s="390"/>
      <c r="J432" s="358">
        <v>9</v>
      </c>
      <c r="K432" s="358">
        <v>9</v>
      </c>
      <c r="L432" s="358">
        <v>9</v>
      </c>
      <c r="M432" s="390"/>
      <c r="N432" s="437" t="s">
        <v>419</v>
      </c>
      <c r="O432" s="435"/>
      <c r="P432" s="391" t="s">
        <v>423</v>
      </c>
      <c r="Q432" s="392"/>
      <c r="R432" s="505">
        <v>141341.79689999999</v>
      </c>
      <c r="S432" s="505">
        <v>158968.0625</v>
      </c>
      <c r="T432" s="505">
        <v>216023.51560000004</v>
      </c>
      <c r="U432" s="506">
        <v>516333.375</v>
      </c>
      <c r="W432" s="386"/>
      <c r="X432" s="386"/>
    </row>
    <row r="433" spans="1:24">
      <c r="A433" s="387" t="s">
        <v>188</v>
      </c>
      <c r="B433" s="389" t="s">
        <v>541</v>
      </c>
      <c r="C433" s="435"/>
      <c r="D433" s="389" t="s">
        <v>536</v>
      </c>
      <c r="E433" s="390"/>
      <c r="F433" s="507">
        <v>9249.4668000000001</v>
      </c>
      <c r="G433" s="507">
        <v>19996.3223</v>
      </c>
      <c r="H433" s="507">
        <v>27999.455099999999</v>
      </c>
      <c r="I433" s="390"/>
      <c r="J433" s="358">
        <v>2</v>
      </c>
      <c r="K433" s="358">
        <v>1</v>
      </c>
      <c r="L433" s="358">
        <v>1</v>
      </c>
      <c r="M433" s="390"/>
      <c r="N433" s="437" t="s">
        <v>419</v>
      </c>
      <c r="O433" s="435"/>
      <c r="P433" s="391" t="s">
        <v>431</v>
      </c>
      <c r="Q433" s="392"/>
      <c r="R433" s="505">
        <v>18498.9336</v>
      </c>
      <c r="S433" s="505">
        <v>19996.3223</v>
      </c>
      <c r="T433" s="505">
        <v>27999.455099999999</v>
      </c>
      <c r="U433" s="506">
        <v>66494.71100000001</v>
      </c>
      <c r="W433" s="386"/>
      <c r="X433" s="386"/>
    </row>
    <row r="434" spans="1:24">
      <c r="A434" s="387" t="s">
        <v>188</v>
      </c>
      <c r="B434" s="389" t="s">
        <v>541</v>
      </c>
      <c r="C434" s="435"/>
      <c r="D434" s="389" t="s">
        <v>536</v>
      </c>
      <c r="E434" s="390"/>
      <c r="F434" s="507">
        <v>5205.87745</v>
      </c>
      <c r="G434" s="507">
        <v>6887.9668000000001</v>
      </c>
      <c r="H434" s="507">
        <v>9033.1864999999998</v>
      </c>
      <c r="I434" s="390"/>
      <c r="J434" s="358">
        <v>2</v>
      </c>
      <c r="K434" s="358">
        <v>2</v>
      </c>
      <c r="L434" s="358">
        <v>2</v>
      </c>
      <c r="M434" s="390"/>
      <c r="N434" s="437" t="s">
        <v>419</v>
      </c>
      <c r="O434" s="435"/>
      <c r="P434" s="391" t="s">
        <v>424</v>
      </c>
      <c r="Q434" s="392"/>
      <c r="R434" s="505">
        <v>10411.7549</v>
      </c>
      <c r="S434" s="505">
        <v>13775.9336</v>
      </c>
      <c r="T434" s="505">
        <v>18066.373</v>
      </c>
      <c r="U434" s="506">
        <v>42254.061499999996</v>
      </c>
      <c r="W434" s="386"/>
      <c r="X434" s="386"/>
    </row>
    <row r="435" spans="1:24">
      <c r="A435" s="387" t="s">
        <v>188</v>
      </c>
      <c r="B435" s="389" t="s">
        <v>542</v>
      </c>
      <c r="C435" s="435"/>
      <c r="D435" s="389" t="s">
        <v>536</v>
      </c>
      <c r="E435" s="390"/>
      <c r="F435" s="507">
        <v>11988.976063829787</v>
      </c>
      <c r="G435" s="507">
        <v>13352.066489361701</v>
      </c>
      <c r="H435" s="507">
        <v>18161.906914893618</v>
      </c>
      <c r="I435" s="390"/>
      <c r="J435" s="358">
        <v>47</v>
      </c>
      <c r="K435" s="358">
        <v>47</v>
      </c>
      <c r="L435" s="358">
        <v>47</v>
      </c>
      <c r="M435" s="390"/>
      <c r="N435" s="437" t="s">
        <v>419</v>
      </c>
      <c r="O435" s="435"/>
      <c r="P435" s="391" t="s">
        <v>416</v>
      </c>
      <c r="Q435" s="392"/>
      <c r="R435" s="505">
        <v>563481.875</v>
      </c>
      <c r="S435" s="505">
        <v>627547.125</v>
      </c>
      <c r="T435" s="505">
        <v>853609.625</v>
      </c>
      <c r="U435" s="506">
        <v>2044638.625</v>
      </c>
      <c r="W435" s="386"/>
      <c r="X435" s="386"/>
    </row>
    <row r="436" spans="1:24">
      <c r="A436" s="387" t="s">
        <v>188</v>
      </c>
      <c r="B436" s="389" t="s">
        <v>542</v>
      </c>
      <c r="C436" s="435"/>
      <c r="D436" s="389" t="s">
        <v>536</v>
      </c>
      <c r="E436" s="390"/>
      <c r="F436" s="507">
        <v>9788.3711000000003</v>
      </c>
      <c r="G436" s="507">
        <v>10402.6211</v>
      </c>
      <c r="H436" s="507">
        <v>14661.794266666666</v>
      </c>
      <c r="I436" s="390"/>
      <c r="J436" s="358">
        <v>6</v>
      </c>
      <c r="K436" s="358">
        <v>6</v>
      </c>
      <c r="L436" s="358">
        <v>6</v>
      </c>
      <c r="M436" s="390"/>
      <c r="N436" s="437" t="s">
        <v>419</v>
      </c>
      <c r="O436" s="435"/>
      <c r="P436" s="391" t="s">
        <v>421</v>
      </c>
      <c r="Q436" s="392"/>
      <c r="R436" s="505">
        <v>58730.226600000002</v>
      </c>
      <c r="S436" s="505">
        <v>62415.726600000002</v>
      </c>
      <c r="T436" s="505">
        <v>87970.765599999999</v>
      </c>
      <c r="U436" s="506">
        <v>209116.7188</v>
      </c>
      <c r="W436" s="386"/>
      <c r="X436" s="386"/>
    </row>
    <row r="437" spans="1:24">
      <c r="A437" s="387" t="s">
        <v>188</v>
      </c>
      <c r="B437" s="389" t="s">
        <v>542</v>
      </c>
      <c r="C437" s="435"/>
      <c r="D437" s="389" t="s">
        <v>536</v>
      </c>
      <c r="E437" s="390"/>
      <c r="F437" s="507">
        <v>6921.1591749999998</v>
      </c>
      <c r="G437" s="507">
        <v>7233.231925</v>
      </c>
      <c r="H437" s="507">
        <v>10610.686524999999</v>
      </c>
      <c r="I437" s="390"/>
      <c r="J437" s="358">
        <v>4</v>
      </c>
      <c r="K437" s="358">
        <v>4</v>
      </c>
      <c r="L437" s="358">
        <v>4</v>
      </c>
      <c r="M437" s="390"/>
      <c r="N437" s="437" t="s">
        <v>419</v>
      </c>
      <c r="O437" s="435"/>
      <c r="P437" s="391" t="s">
        <v>422</v>
      </c>
      <c r="Q437" s="392"/>
      <c r="R437" s="505">
        <v>27684.636699999999</v>
      </c>
      <c r="S437" s="505">
        <v>28932.9277</v>
      </c>
      <c r="T437" s="505">
        <v>42442.746099999997</v>
      </c>
      <c r="U437" s="506">
        <v>99060.310499999992</v>
      </c>
      <c r="W437" s="386"/>
      <c r="X437" s="386"/>
    </row>
    <row r="438" spans="1:24">
      <c r="A438" s="387" t="s">
        <v>188</v>
      </c>
      <c r="B438" s="389" t="s">
        <v>542</v>
      </c>
      <c r="C438" s="435"/>
      <c r="D438" s="389" t="s">
        <v>536</v>
      </c>
      <c r="E438" s="390"/>
      <c r="F438" s="507">
        <v>7878.7936333333337</v>
      </c>
      <c r="G438" s="507">
        <v>8234.0462333333326</v>
      </c>
      <c r="H438" s="507">
        <v>11693.183599999998</v>
      </c>
      <c r="I438" s="390"/>
      <c r="J438" s="358">
        <v>3</v>
      </c>
      <c r="K438" s="358">
        <v>3</v>
      </c>
      <c r="L438" s="358">
        <v>3</v>
      </c>
      <c r="M438" s="390"/>
      <c r="N438" s="437" t="s">
        <v>419</v>
      </c>
      <c r="O438" s="435"/>
      <c r="P438" s="391" t="s">
        <v>423</v>
      </c>
      <c r="Q438" s="392"/>
      <c r="R438" s="505">
        <v>23636.3809</v>
      </c>
      <c r="S438" s="505">
        <v>24702.138699999996</v>
      </c>
      <c r="T438" s="505">
        <v>35079.550799999997</v>
      </c>
      <c r="U438" s="506">
        <v>83418.070399999997</v>
      </c>
      <c r="W438" s="386"/>
      <c r="X438" s="386"/>
    </row>
    <row r="439" spans="1:24">
      <c r="A439" s="387" t="s">
        <v>188</v>
      </c>
      <c r="B439" s="389" t="s">
        <v>542</v>
      </c>
      <c r="C439" s="435"/>
      <c r="D439" s="389" t="s">
        <v>536</v>
      </c>
      <c r="E439" s="390"/>
      <c r="F439" s="507">
        <v>8740.0409999999993</v>
      </c>
      <c r="G439" s="507">
        <v>9134.1270000000004</v>
      </c>
      <c r="H439" s="507">
        <v>13429.8125</v>
      </c>
      <c r="I439" s="390"/>
      <c r="J439" s="358">
        <v>1</v>
      </c>
      <c r="K439" s="358">
        <v>1</v>
      </c>
      <c r="L439" s="358">
        <v>1</v>
      </c>
      <c r="M439" s="390"/>
      <c r="N439" s="437" t="s">
        <v>419</v>
      </c>
      <c r="O439" s="435"/>
      <c r="P439" s="391" t="s">
        <v>424</v>
      </c>
      <c r="Q439" s="392"/>
      <c r="R439" s="505">
        <v>8740.0409999999993</v>
      </c>
      <c r="S439" s="505">
        <v>9134.1270000000004</v>
      </c>
      <c r="T439" s="505">
        <v>13429.8125</v>
      </c>
      <c r="U439" s="506">
        <v>31303.980499999998</v>
      </c>
      <c r="W439" s="386"/>
      <c r="X439" s="386"/>
    </row>
    <row r="440" spans="1:24">
      <c r="A440" s="387" t="s">
        <v>188</v>
      </c>
      <c r="B440" s="389" t="s">
        <v>429</v>
      </c>
      <c r="C440" s="435"/>
      <c r="D440" s="389" t="s">
        <v>536</v>
      </c>
      <c r="E440" s="390"/>
      <c r="F440" s="507">
        <v>14052.09659090909</v>
      </c>
      <c r="G440" s="507">
        <v>16482.88920909091</v>
      </c>
      <c r="H440" s="507">
        <v>22909.691763636361</v>
      </c>
      <c r="I440" s="390"/>
      <c r="J440" s="358">
        <v>11</v>
      </c>
      <c r="K440" s="358">
        <v>11</v>
      </c>
      <c r="L440" s="358">
        <v>11</v>
      </c>
      <c r="M440" s="390"/>
      <c r="N440" s="437" t="s">
        <v>419</v>
      </c>
      <c r="O440" s="435"/>
      <c r="P440" s="391" t="s">
        <v>420</v>
      </c>
      <c r="Q440" s="392"/>
      <c r="R440" s="505">
        <v>154573.0625</v>
      </c>
      <c r="S440" s="505">
        <v>181311.7813</v>
      </c>
      <c r="T440" s="505">
        <v>252006.60939999999</v>
      </c>
      <c r="U440" s="506">
        <v>587891.45319999999</v>
      </c>
      <c r="W440" s="386"/>
      <c r="X440" s="386"/>
    </row>
    <row r="441" spans="1:24">
      <c r="A441" s="387" t="s">
        <v>188</v>
      </c>
      <c r="B441" s="389" t="s">
        <v>429</v>
      </c>
      <c r="C441" s="435"/>
      <c r="D441" s="389" t="s">
        <v>536</v>
      </c>
      <c r="E441" s="390"/>
      <c r="F441" s="507">
        <v>15211.571614583334</v>
      </c>
      <c r="G441" s="507">
        <v>17275.399739583332</v>
      </c>
      <c r="H441" s="507">
        <v>22638.536458333332</v>
      </c>
      <c r="I441" s="390"/>
      <c r="J441" s="358">
        <v>48</v>
      </c>
      <c r="K441" s="358">
        <v>48</v>
      </c>
      <c r="L441" s="358">
        <v>48</v>
      </c>
      <c r="M441" s="390"/>
      <c r="N441" s="437" t="s">
        <v>419</v>
      </c>
      <c r="O441" s="435"/>
      <c r="P441" s="391" t="s">
        <v>416</v>
      </c>
      <c r="Q441" s="392"/>
      <c r="R441" s="505">
        <v>730155.4375</v>
      </c>
      <c r="S441" s="505">
        <v>829219.1875</v>
      </c>
      <c r="T441" s="505">
        <v>1086649.75</v>
      </c>
      <c r="U441" s="506">
        <v>2646024.375</v>
      </c>
      <c r="W441" s="386"/>
      <c r="X441" s="386"/>
    </row>
    <row r="442" spans="1:24">
      <c r="A442" s="387" t="s">
        <v>188</v>
      </c>
      <c r="B442" s="389" t="s">
        <v>429</v>
      </c>
      <c r="C442" s="435"/>
      <c r="D442" s="389" t="s">
        <v>536</v>
      </c>
      <c r="E442" s="390"/>
      <c r="F442" s="507">
        <v>15658.665037500001</v>
      </c>
      <c r="G442" s="507">
        <v>16634.576174999998</v>
      </c>
      <c r="H442" s="507">
        <v>22670.7578125</v>
      </c>
      <c r="I442" s="390"/>
      <c r="J442" s="358">
        <v>16</v>
      </c>
      <c r="K442" s="358">
        <v>16</v>
      </c>
      <c r="L442" s="358">
        <v>16</v>
      </c>
      <c r="M442" s="390"/>
      <c r="N442" s="437" t="s">
        <v>419</v>
      </c>
      <c r="O442" s="435"/>
      <c r="P442" s="391" t="s">
        <v>421</v>
      </c>
      <c r="Q442" s="392"/>
      <c r="R442" s="505">
        <v>250538.64060000001</v>
      </c>
      <c r="S442" s="505">
        <v>266153.21879999997</v>
      </c>
      <c r="T442" s="505">
        <v>362732.125</v>
      </c>
      <c r="U442" s="506">
        <v>879423.98439999996</v>
      </c>
      <c r="W442" s="386"/>
      <c r="X442" s="386"/>
    </row>
    <row r="443" spans="1:24">
      <c r="A443" s="387" t="s">
        <v>188</v>
      </c>
      <c r="B443" s="389" t="s">
        <v>429</v>
      </c>
      <c r="C443" s="435"/>
      <c r="D443" s="389" t="s">
        <v>536</v>
      </c>
      <c r="E443" s="390"/>
      <c r="F443" s="507">
        <v>15963.775735294117</v>
      </c>
      <c r="G443" s="507">
        <v>19039.613970588234</v>
      </c>
      <c r="H443" s="507">
        <v>25246.415441176472</v>
      </c>
      <c r="I443" s="390"/>
      <c r="J443" s="358">
        <v>17</v>
      </c>
      <c r="K443" s="358">
        <v>17</v>
      </c>
      <c r="L443" s="358">
        <v>17</v>
      </c>
      <c r="M443" s="390"/>
      <c r="N443" s="437" t="s">
        <v>419</v>
      </c>
      <c r="O443" s="435"/>
      <c r="P443" s="391" t="s">
        <v>422</v>
      </c>
      <c r="Q443" s="392"/>
      <c r="R443" s="505">
        <v>271384.1875</v>
      </c>
      <c r="S443" s="505">
        <v>323673.4375</v>
      </c>
      <c r="T443" s="505">
        <v>429189.0625</v>
      </c>
      <c r="U443" s="506">
        <v>1024246.6875</v>
      </c>
      <c r="W443" s="386"/>
      <c r="X443" s="386"/>
    </row>
    <row r="444" spans="1:24">
      <c r="A444" s="387" t="s">
        <v>188</v>
      </c>
      <c r="B444" s="389" t="s">
        <v>429</v>
      </c>
      <c r="C444" s="435"/>
      <c r="D444" s="389" t="s">
        <v>536</v>
      </c>
      <c r="E444" s="390"/>
      <c r="F444" s="507">
        <v>15971.041999999999</v>
      </c>
      <c r="G444" s="507">
        <v>18415.3027</v>
      </c>
      <c r="H444" s="507">
        <v>26995.5527</v>
      </c>
      <c r="I444" s="390"/>
      <c r="J444" s="358">
        <v>1</v>
      </c>
      <c r="K444" s="358">
        <v>1</v>
      </c>
      <c r="L444" s="358">
        <v>1</v>
      </c>
      <c r="M444" s="390"/>
      <c r="N444" s="437" t="s">
        <v>419</v>
      </c>
      <c r="O444" s="435"/>
      <c r="P444" s="391" t="s">
        <v>430</v>
      </c>
      <c r="Q444" s="392"/>
      <c r="R444" s="505">
        <v>15971.041999999999</v>
      </c>
      <c r="S444" s="505">
        <v>18415.3027</v>
      </c>
      <c r="T444" s="505">
        <v>26995.5527</v>
      </c>
      <c r="U444" s="506">
        <v>61381.897400000002</v>
      </c>
      <c r="W444" s="386"/>
      <c r="X444" s="386"/>
    </row>
    <row r="445" spans="1:24">
      <c r="A445" s="387" t="s">
        <v>188</v>
      </c>
      <c r="B445" s="389" t="s">
        <v>429</v>
      </c>
      <c r="C445" s="435"/>
      <c r="D445" s="389" t="s">
        <v>536</v>
      </c>
      <c r="E445" s="390"/>
      <c r="F445" s="507">
        <v>12378.426750000001</v>
      </c>
      <c r="G445" s="507">
        <v>12936.56545</v>
      </c>
      <c r="H445" s="507">
        <v>19475.509750000001</v>
      </c>
      <c r="I445" s="390"/>
      <c r="J445" s="358">
        <v>2</v>
      </c>
      <c r="K445" s="358">
        <v>2</v>
      </c>
      <c r="L445" s="358">
        <v>2</v>
      </c>
      <c r="M445" s="390"/>
      <c r="N445" s="437" t="s">
        <v>419</v>
      </c>
      <c r="O445" s="435"/>
      <c r="P445" s="391" t="s">
        <v>428</v>
      </c>
      <c r="Q445" s="392"/>
      <c r="R445" s="505">
        <v>24756.853500000001</v>
      </c>
      <c r="S445" s="505">
        <v>25873.1309</v>
      </c>
      <c r="T445" s="505">
        <v>38951.019500000002</v>
      </c>
      <c r="U445" s="506">
        <v>89581.003900000011</v>
      </c>
      <c r="W445" s="386"/>
      <c r="X445" s="386"/>
    </row>
    <row r="446" spans="1:24">
      <c r="A446" s="387" t="s">
        <v>188</v>
      </c>
      <c r="B446" s="389" t="s">
        <v>429</v>
      </c>
      <c r="C446" s="435"/>
      <c r="D446" s="389" t="s">
        <v>536</v>
      </c>
      <c r="E446" s="390"/>
      <c r="F446" s="507">
        <v>14312.854487500001</v>
      </c>
      <c r="G446" s="507">
        <v>15191.311524999999</v>
      </c>
      <c r="H446" s="507">
        <v>21420.386725</v>
      </c>
      <c r="I446" s="390"/>
      <c r="J446" s="358">
        <v>8</v>
      </c>
      <c r="K446" s="358">
        <v>8</v>
      </c>
      <c r="L446" s="358">
        <v>8</v>
      </c>
      <c r="M446" s="390"/>
      <c r="N446" s="437" t="s">
        <v>419</v>
      </c>
      <c r="O446" s="435"/>
      <c r="P446" s="391" t="s">
        <v>423</v>
      </c>
      <c r="Q446" s="392"/>
      <c r="R446" s="505">
        <v>114502.83590000001</v>
      </c>
      <c r="S446" s="505">
        <v>121530.49219999999</v>
      </c>
      <c r="T446" s="505">
        <v>171363.0938</v>
      </c>
      <c r="U446" s="506">
        <v>407396.42189999996</v>
      </c>
      <c r="W446" s="386"/>
      <c r="X446" s="386"/>
    </row>
    <row r="447" spans="1:24">
      <c r="A447" s="387" t="s">
        <v>188</v>
      </c>
      <c r="B447" s="389" t="s">
        <v>429</v>
      </c>
      <c r="C447" s="435"/>
      <c r="D447" s="389" t="s">
        <v>536</v>
      </c>
      <c r="E447" s="390"/>
      <c r="F447" s="507">
        <v>13577.96385</v>
      </c>
      <c r="G447" s="507">
        <v>15751.257799999999</v>
      </c>
      <c r="H447" s="507">
        <v>20826.345700000002</v>
      </c>
      <c r="I447" s="390"/>
      <c r="J447" s="358">
        <v>2</v>
      </c>
      <c r="K447" s="358">
        <v>2</v>
      </c>
      <c r="L447" s="358">
        <v>2</v>
      </c>
      <c r="M447" s="390"/>
      <c r="N447" s="437" t="s">
        <v>419</v>
      </c>
      <c r="O447" s="435"/>
      <c r="P447" s="391" t="s">
        <v>431</v>
      </c>
      <c r="Q447" s="392"/>
      <c r="R447" s="505">
        <v>27155.9277</v>
      </c>
      <c r="S447" s="505">
        <v>31502.515599999999</v>
      </c>
      <c r="T447" s="505">
        <v>41652.691400000003</v>
      </c>
      <c r="U447" s="506">
        <v>100311.1347</v>
      </c>
      <c r="W447" s="386"/>
      <c r="X447" s="386"/>
    </row>
    <row r="448" spans="1:24">
      <c r="A448" s="387" t="s">
        <v>188</v>
      </c>
      <c r="B448" s="389" t="s">
        <v>429</v>
      </c>
      <c r="C448" s="435"/>
      <c r="D448" s="389" t="s">
        <v>536</v>
      </c>
      <c r="E448" s="390"/>
      <c r="F448" s="507">
        <v>18596.3262</v>
      </c>
      <c r="G448" s="507">
        <v>21463.706999999999</v>
      </c>
      <c r="H448" s="507">
        <v>31536.9902</v>
      </c>
      <c r="I448" s="390"/>
      <c r="J448" s="358">
        <v>1</v>
      </c>
      <c r="K448" s="358">
        <v>1</v>
      </c>
      <c r="L448" s="358">
        <v>1</v>
      </c>
      <c r="M448" s="390"/>
      <c r="N448" s="437" t="s">
        <v>419</v>
      </c>
      <c r="O448" s="435"/>
      <c r="P448" s="391" t="s">
        <v>432</v>
      </c>
      <c r="Q448" s="392"/>
      <c r="R448" s="505">
        <v>18596.3262</v>
      </c>
      <c r="S448" s="505">
        <v>21463.706999999999</v>
      </c>
      <c r="T448" s="505">
        <v>31536.9902</v>
      </c>
      <c r="U448" s="506">
        <v>71597.023400000005</v>
      </c>
      <c r="W448" s="386"/>
      <c r="X448" s="386"/>
    </row>
    <row r="449" spans="1:24">
      <c r="A449" s="387" t="s">
        <v>188</v>
      </c>
      <c r="B449" s="389" t="s">
        <v>429</v>
      </c>
      <c r="C449" s="435"/>
      <c r="D449" s="389" t="s">
        <v>536</v>
      </c>
      <c r="E449" s="390"/>
      <c r="F449" s="507">
        <v>13768.011699999999</v>
      </c>
      <c r="G449" s="507">
        <v>14761.45995</v>
      </c>
      <c r="H449" s="507">
        <v>21348.52735</v>
      </c>
      <c r="I449" s="390"/>
      <c r="J449" s="358">
        <v>2</v>
      </c>
      <c r="K449" s="358">
        <v>2</v>
      </c>
      <c r="L449" s="358">
        <v>2</v>
      </c>
      <c r="M449" s="390"/>
      <c r="N449" s="437" t="s">
        <v>419</v>
      </c>
      <c r="O449" s="435"/>
      <c r="P449" s="391" t="s">
        <v>424</v>
      </c>
      <c r="Q449" s="392"/>
      <c r="R449" s="505">
        <v>27536.023399999998</v>
      </c>
      <c r="S449" s="505">
        <v>29522.919900000001</v>
      </c>
      <c r="T449" s="505">
        <v>42697.054700000001</v>
      </c>
      <c r="U449" s="506">
        <v>99755.997999999992</v>
      </c>
      <c r="W449" s="386"/>
      <c r="X449" s="386"/>
    </row>
    <row r="450" spans="1:24">
      <c r="A450" s="387" t="s">
        <v>188</v>
      </c>
      <c r="B450" s="389" t="s">
        <v>543</v>
      </c>
      <c r="C450" s="435"/>
      <c r="D450" s="389" t="s">
        <v>536</v>
      </c>
      <c r="E450" s="390"/>
      <c r="F450" s="507">
        <v>17427.900399999999</v>
      </c>
      <c r="G450" s="507">
        <v>18213.71875</v>
      </c>
      <c r="H450" s="507">
        <v>26304.560549999998</v>
      </c>
      <c r="I450" s="390"/>
      <c r="J450" s="358">
        <v>4</v>
      </c>
      <c r="K450" s="358">
        <v>4</v>
      </c>
      <c r="L450" s="358">
        <v>4</v>
      </c>
      <c r="M450" s="390"/>
      <c r="N450" s="437" t="s">
        <v>419</v>
      </c>
      <c r="O450" s="435"/>
      <c r="P450" s="391" t="s">
        <v>420</v>
      </c>
      <c r="Q450" s="392"/>
      <c r="R450" s="505">
        <v>69711.601599999995</v>
      </c>
      <c r="S450" s="505">
        <v>72854.875</v>
      </c>
      <c r="T450" s="505">
        <v>105218.24219999999</v>
      </c>
      <c r="U450" s="506">
        <v>247784.71879999997</v>
      </c>
      <c r="W450" s="386"/>
      <c r="X450" s="386"/>
    </row>
    <row r="451" spans="1:24">
      <c r="A451" s="387" t="s">
        <v>188</v>
      </c>
      <c r="B451" s="389" t="s">
        <v>543</v>
      </c>
      <c r="C451" s="435"/>
      <c r="D451" s="389" t="s">
        <v>536</v>
      </c>
      <c r="E451" s="390"/>
      <c r="F451" s="507">
        <v>14036.694444444445</v>
      </c>
      <c r="G451" s="507">
        <v>16137.179166666667</v>
      </c>
      <c r="H451" s="507">
        <v>22025.927777777779</v>
      </c>
      <c r="I451" s="390"/>
      <c r="J451" s="358">
        <v>45</v>
      </c>
      <c r="K451" s="358">
        <v>45</v>
      </c>
      <c r="L451" s="358">
        <v>45</v>
      </c>
      <c r="M451" s="390"/>
      <c r="N451" s="437" t="s">
        <v>419</v>
      </c>
      <c r="O451" s="435"/>
      <c r="P451" s="391" t="s">
        <v>416</v>
      </c>
      <c r="Q451" s="392"/>
      <c r="R451" s="505">
        <v>631651.25</v>
      </c>
      <c r="S451" s="505">
        <v>726173.0625</v>
      </c>
      <c r="T451" s="505">
        <v>991166.75</v>
      </c>
      <c r="U451" s="506">
        <v>2348991.0625</v>
      </c>
      <c r="W451" s="386"/>
      <c r="X451" s="386"/>
    </row>
    <row r="452" spans="1:24">
      <c r="A452" s="387" t="s">
        <v>188</v>
      </c>
      <c r="B452" s="389" t="s">
        <v>543</v>
      </c>
      <c r="C452" s="435"/>
      <c r="D452" s="389" t="s">
        <v>536</v>
      </c>
      <c r="E452" s="390"/>
      <c r="F452" s="507">
        <v>15199.93945</v>
      </c>
      <c r="G452" s="507">
        <v>15885.299800000001</v>
      </c>
      <c r="H452" s="507">
        <v>23163.1289125</v>
      </c>
      <c r="I452" s="390"/>
      <c r="J452" s="358">
        <v>8</v>
      </c>
      <c r="K452" s="358">
        <v>8</v>
      </c>
      <c r="L452" s="358">
        <v>8</v>
      </c>
      <c r="M452" s="390"/>
      <c r="N452" s="437" t="s">
        <v>419</v>
      </c>
      <c r="O452" s="435"/>
      <c r="P452" s="391" t="s">
        <v>421</v>
      </c>
      <c r="Q452" s="392"/>
      <c r="R452" s="505">
        <v>121599.5156</v>
      </c>
      <c r="S452" s="505">
        <v>127082.39840000001</v>
      </c>
      <c r="T452" s="505">
        <v>185305.0313</v>
      </c>
      <c r="U452" s="506">
        <v>433986.94530000002</v>
      </c>
      <c r="W452" s="386"/>
      <c r="X452" s="386"/>
    </row>
    <row r="453" spans="1:24">
      <c r="A453" s="387" t="s">
        <v>188</v>
      </c>
      <c r="B453" s="389" t="s">
        <v>543</v>
      </c>
      <c r="C453" s="435"/>
      <c r="D453" s="389" t="s">
        <v>536</v>
      </c>
      <c r="E453" s="390"/>
      <c r="F453" s="507">
        <v>15244.809574999999</v>
      </c>
      <c r="G453" s="507">
        <v>17565.8125</v>
      </c>
      <c r="H453" s="507">
        <v>24137.082025</v>
      </c>
      <c r="I453" s="390"/>
      <c r="J453" s="358">
        <v>4</v>
      </c>
      <c r="K453" s="358">
        <v>4</v>
      </c>
      <c r="L453" s="358">
        <v>4</v>
      </c>
      <c r="M453" s="390"/>
      <c r="N453" s="437" t="s">
        <v>419</v>
      </c>
      <c r="O453" s="435"/>
      <c r="P453" s="391" t="s">
        <v>422</v>
      </c>
      <c r="Q453" s="392"/>
      <c r="R453" s="505">
        <v>60979.238299999997</v>
      </c>
      <c r="S453" s="505">
        <v>70263.25</v>
      </c>
      <c r="T453" s="505">
        <v>96548.328099999999</v>
      </c>
      <c r="U453" s="506">
        <v>227790.81640000001</v>
      </c>
      <c r="W453" s="386"/>
      <c r="X453" s="386"/>
    </row>
    <row r="454" spans="1:24">
      <c r="A454" s="387" t="s">
        <v>188</v>
      </c>
      <c r="B454" s="389" t="s">
        <v>543</v>
      </c>
      <c r="C454" s="435"/>
      <c r="D454" s="389" t="s">
        <v>536</v>
      </c>
      <c r="E454" s="390"/>
      <c r="F454" s="507">
        <v>8517.2196999999996</v>
      </c>
      <c r="G454" s="507">
        <v>8901.2587999999996</v>
      </c>
      <c r="H454" s="507">
        <v>12987.54</v>
      </c>
      <c r="I454" s="390"/>
      <c r="J454" s="358">
        <v>1</v>
      </c>
      <c r="K454" s="358">
        <v>1</v>
      </c>
      <c r="L454" s="358">
        <v>1</v>
      </c>
      <c r="M454" s="390"/>
      <c r="N454" s="437" t="s">
        <v>419</v>
      </c>
      <c r="O454" s="435"/>
      <c r="P454" s="391" t="s">
        <v>428</v>
      </c>
      <c r="Q454" s="392"/>
      <c r="R454" s="505">
        <v>8517.2196999999996</v>
      </c>
      <c r="S454" s="505">
        <v>8901.2587999999996</v>
      </c>
      <c r="T454" s="505">
        <v>12987.54</v>
      </c>
      <c r="U454" s="506">
        <v>30406.018499999998</v>
      </c>
      <c r="W454" s="386"/>
      <c r="X454" s="386"/>
    </row>
    <row r="455" spans="1:24">
      <c r="A455" s="387" t="s">
        <v>188</v>
      </c>
      <c r="B455" s="389" t="s">
        <v>543</v>
      </c>
      <c r="C455" s="435"/>
      <c r="D455" s="389" t="s">
        <v>536</v>
      </c>
      <c r="E455" s="390"/>
      <c r="F455" s="507">
        <v>12820.234366666666</v>
      </c>
      <c r="G455" s="507">
        <v>13398.292966666668</v>
      </c>
      <c r="H455" s="507">
        <v>19210.457033333332</v>
      </c>
      <c r="I455" s="390"/>
      <c r="J455" s="358">
        <v>3</v>
      </c>
      <c r="K455" s="358">
        <v>3</v>
      </c>
      <c r="L455" s="358">
        <v>3</v>
      </c>
      <c r="M455" s="390"/>
      <c r="N455" s="437" t="s">
        <v>419</v>
      </c>
      <c r="O455" s="435"/>
      <c r="P455" s="391" t="s">
        <v>423</v>
      </c>
      <c r="Q455" s="392"/>
      <c r="R455" s="505">
        <v>38460.703099999999</v>
      </c>
      <c r="S455" s="505">
        <v>40194.878900000003</v>
      </c>
      <c r="T455" s="505">
        <v>57631.371099999997</v>
      </c>
      <c r="U455" s="506">
        <v>136286.95309999998</v>
      </c>
      <c r="W455" s="386"/>
      <c r="X455" s="386"/>
    </row>
    <row r="456" spans="1:24">
      <c r="A456" s="387" t="s">
        <v>188</v>
      </c>
      <c r="B456" s="389" t="s">
        <v>543</v>
      </c>
      <c r="C456" s="435"/>
      <c r="D456" s="389" t="s">
        <v>536</v>
      </c>
      <c r="E456" s="390"/>
      <c r="F456" s="507">
        <v>9732.8974999999991</v>
      </c>
      <c r="G456" s="507">
        <v>10171.751</v>
      </c>
      <c r="H456" s="507">
        <v>14727.668900000001</v>
      </c>
      <c r="I456" s="390"/>
      <c r="J456" s="358">
        <v>1</v>
      </c>
      <c r="K456" s="358">
        <v>1</v>
      </c>
      <c r="L456" s="358">
        <v>1</v>
      </c>
      <c r="M456" s="390"/>
      <c r="N456" s="437" t="s">
        <v>419</v>
      </c>
      <c r="O456" s="435"/>
      <c r="P456" s="391" t="s">
        <v>424</v>
      </c>
      <c r="Q456" s="392"/>
      <c r="R456" s="505">
        <v>9732.8974999999991</v>
      </c>
      <c r="S456" s="505">
        <v>10171.751</v>
      </c>
      <c r="T456" s="505">
        <v>14727.668900000001</v>
      </c>
      <c r="U456" s="506">
        <v>34632.3174</v>
      </c>
      <c r="W456" s="386"/>
      <c r="X456" s="386"/>
    </row>
    <row r="457" spans="1:24">
      <c r="A457" s="387" t="s">
        <v>188</v>
      </c>
      <c r="B457" s="389" t="s">
        <v>544</v>
      </c>
      <c r="C457" s="435"/>
      <c r="D457" s="389" t="s">
        <v>536</v>
      </c>
      <c r="E457" s="390"/>
      <c r="F457" s="507">
        <v>6186.4565499999999</v>
      </c>
      <c r="G457" s="507">
        <v>6465.4013500000001</v>
      </c>
      <c r="H457" s="507">
        <v>8912.5751999999993</v>
      </c>
      <c r="I457" s="390"/>
      <c r="J457" s="358">
        <v>2</v>
      </c>
      <c r="K457" s="358">
        <v>2</v>
      </c>
      <c r="L457" s="358">
        <v>2</v>
      </c>
      <c r="M457" s="390"/>
      <c r="N457" s="437" t="s">
        <v>419</v>
      </c>
      <c r="O457" s="435"/>
      <c r="P457" s="391" t="s">
        <v>416</v>
      </c>
      <c r="Q457" s="392"/>
      <c r="R457" s="505">
        <v>12372.9131</v>
      </c>
      <c r="S457" s="505">
        <v>12930.8027</v>
      </c>
      <c r="T457" s="505">
        <v>17825.150399999999</v>
      </c>
      <c r="U457" s="506">
        <v>43128.866199999997</v>
      </c>
      <c r="W457" s="386"/>
      <c r="X457" s="386"/>
    </row>
    <row r="458" spans="1:24">
      <c r="A458" s="387" t="s">
        <v>188</v>
      </c>
      <c r="B458" s="389" t="s">
        <v>545</v>
      </c>
      <c r="C458" s="435"/>
      <c r="D458" s="389" t="s">
        <v>536</v>
      </c>
      <c r="E458" s="390"/>
      <c r="F458" s="507">
        <v>9733.3116333333328</v>
      </c>
      <c r="G458" s="507">
        <v>12078.182568421053</v>
      </c>
      <c r="H458" s="507">
        <v>12667.39423076923</v>
      </c>
      <c r="I458" s="390"/>
      <c r="J458" s="358">
        <v>18</v>
      </c>
      <c r="K458" s="358">
        <v>19</v>
      </c>
      <c r="L458" s="358">
        <v>26</v>
      </c>
      <c r="M458" s="390"/>
      <c r="N458" s="437" t="s">
        <v>419</v>
      </c>
      <c r="O458" s="435"/>
      <c r="P458" s="391" t="s">
        <v>420</v>
      </c>
      <c r="Q458" s="392"/>
      <c r="R458" s="505">
        <v>175199.60939999999</v>
      </c>
      <c r="S458" s="505">
        <v>229485.4688</v>
      </c>
      <c r="T458" s="505">
        <v>329352.25</v>
      </c>
      <c r="U458" s="506">
        <v>734037.32819999999</v>
      </c>
      <c r="W458" s="386"/>
      <c r="X458" s="386"/>
    </row>
    <row r="459" spans="1:24">
      <c r="A459" s="387" t="s">
        <v>188</v>
      </c>
      <c r="B459" s="389" t="s">
        <v>545</v>
      </c>
      <c r="C459" s="435"/>
      <c r="D459" s="389" t="s">
        <v>536</v>
      </c>
      <c r="E459" s="390"/>
      <c r="F459" s="507">
        <v>11068.9375</v>
      </c>
      <c r="G459" s="507">
        <v>13108.802951388889</v>
      </c>
      <c r="H459" s="507">
        <v>13488.88625</v>
      </c>
      <c r="I459" s="390"/>
      <c r="J459" s="358">
        <v>73</v>
      </c>
      <c r="K459" s="358">
        <v>72</v>
      </c>
      <c r="L459" s="358">
        <v>100</v>
      </c>
      <c r="M459" s="390"/>
      <c r="N459" s="437" t="s">
        <v>419</v>
      </c>
      <c r="O459" s="435"/>
      <c r="P459" s="391" t="s">
        <v>416</v>
      </c>
      <c r="Q459" s="392"/>
      <c r="R459" s="505">
        <v>808032.4375</v>
      </c>
      <c r="S459" s="505">
        <v>943833.8125</v>
      </c>
      <c r="T459" s="505">
        <v>1348888.625</v>
      </c>
      <c r="U459" s="506">
        <v>3100754.875</v>
      </c>
      <c r="W459" s="386"/>
      <c r="X459" s="386"/>
    </row>
    <row r="460" spans="1:24">
      <c r="A460" s="387" t="s">
        <v>188</v>
      </c>
      <c r="B460" s="389" t="s">
        <v>545</v>
      </c>
      <c r="C460" s="435"/>
      <c r="D460" s="389" t="s">
        <v>536</v>
      </c>
      <c r="E460" s="390"/>
      <c r="F460" s="507">
        <v>10119.618165624999</v>
      </c>
      <c r="G460" s="507">
        <v>10620.88671875</v>
      </c>
      <c r="H460" s="507">
        <v>13410.280487804877</v>
      </c>
      <c r="I460" s="390"/>
      <c r="J460" s="358">
        <v>32</v>
      </c>
      <c r="K460" s="358">
        <v>32</v>
      </c>
      <c r="L460" s="358">
        <v>41</v>
      </c>
      <c r="M460" s="390"/>
      <c r="N460" s="437" t="s">
        <v>419</v>
      </c>
      <c r="O460" s="435"/>
      <c r="P460" s="391" t="s">
        <v>421</v>
      </c>
      <c r="Q460" s="392"/>
      <c r="R460" s="505">
        <v>323827.78129999997</v>
      </c>
      <c r="S460" s="505">
        <v>339868.375</v>
      </c>
      <c r="T460" s="505">
        <v>549821.5</v>
      </c>
      <c r="U460" s="506">
        <v>1213517.6562999999</v>
      </c>
      <c r="W460" s="386"/>
      <c r="X460" s="386"/>
    </row>
    <row r="461" spans="1:24">
      <c r="A461" s="387" t="s">
        <v>188</v>
      </c>
      <c r="B461" s="389" t="s">
        <v>545</v>
      </c>
      <c r="C461" s="435"/>
      <c r="D461" s="389" t="s">
        <v>536</v>
      </c>
      <c r="E461" s="390"/>
      <c r="F461" s="507">
        <v>10325.205256818181</v>
      </c>
      <c r="G461" s="507">
        <v>14842.789402173914</v>
      </c>
      <c r="H461" s="507">
        <v>14589.800204918032</v>
      </c>
      <c r="I461" s="390"/>
      <c r="J461" s="358">
        <v>44</v>
      </c>
      <c r="K461" s="358">
        <v>46</v>
      </c>
      <c r="L461" s="358">
        <v>61</v>
      </c>
      <c r="M461" s="390"/>
      <c r="N461" s="437" t="s">
        <v>419</v>
      </c>
      <c r="O461" s="435"/>
      <c r="P461" s="391" t="s">
        <v>422</v>
      </c>
      <c r="Q461" s="392"/>
      <c r="R461" s="505">
        <v>454309.03129999997</v>
      </c>
      <c r="S461" s="505">
        <v>682768.3125</v>
      </c>
      <c r="T461" s="505">
        <v>889977.8125</v>
      </c>
      <c r="U461" s="506">
        <v>2027055.1562999999</v>
      </c>
      <c r="W461" s="386"/>
      <c r="X461" s="386"/>
    </row>
    <row r="462" spans="1:24">
      <c r="A462" s="387" t="s">
        <v>188</v>
      </c>
      <c r="B462" s="389" t="s">
        <v>545</v>
      </c>
      <c r="C462" s="435"/>
      <c r="D462" s="389" t="s">
        <v>536</v>
      </c>
      <c r="E462" s="390"/>
      <c r="F462" s="507">
        <v>12695.50295</v>
      </c>
      <c r="G462" s="507">
        <v>16128.179700000001</v>
      </c>
      <c r="H462" s="507">
        <v>23433.425800000001</v>
      </c>
      <c r="I462" s="390"/>
      <c r="J462" s="358">
        <v>2</v>
      </c>
      <c r="K462" s="358">
        <v>2</v>
      </c>
      <c r="L462" s="358">
        <v>2</v>
      </c>
      <c r="M462" s="390"/>
      <c r="N462" s="437" t="s">
        <v>419</v>
      </c>
      <c r="O462" s="435"/>
      <c r="P462" s="391" t="s">
        <v>430</v>
      </c>
      <c r="Q462" s="392"/>
      <c r="R462" s="505">
        <v>25391.0059</v>
      </c>
      <c r="S462" s="505">
        <v>32256.359400000001</v>
      </c>
      <c r="T462" s="505">
        <v>46866.851600000002</v>
      </c>
      <c r="U462" s="506">
        <v>104514.2169</v>
      </c>
      <c r="W462" s="386"/>
      <c r="X462" s="386"/>
    </row>
    <row r="463" spans="1:24">
      <c r="A463" s="387" t="s">
        <v>188</v>
      </c>
      <c r="B463" s="389" t="s">
        <v>545</v>
      </c>
      <c r="C463" s="435"/>
      <c r="D463" s="389" t="s">
        <v>536</v>
      </c>
      <c r="E463" s="390"/>
      <c r="F463" s="507">
        <v>4704.5005000000001</v>
      </c>
      <c r="G463" s="507">
        <v>4916.6244999999999</v>
      </c>
      <c r="H463" s="507">
        <v>3165.3068750000002</v>
      </c>
      <c r="I463" s="390"/>
      <c r="J463" s="358">
        <v>2</v>
      </c>
      <c r="K463" s="358">
        <v>2</v>
      </c>
      <c r="L463" s="358">
        <v>4</v>
      </c>
      <c r="M463" s="390"/>
      <c r="N463" s="437" t="s">
        <v>419</v>
      </c>
      <c r="O463" s="435"/>
      <c r="P463" s="391" t="s">
        <v>428</v>
      </c>
      <c r="Q463" s="392"/>
      <c r="R463" s="505">
        <v>9409.0010000000002</v>
      </c>
      <c r="S463" s="505">
        <v>9833.2489999999998</v>
      </c>
      <c r="T463" s="505">
        <v>12661.227500000001</v>
      </c>
      <c r="U463" s="506">
        <v>31903.477500000001</v>
      </c>
    </row>
    <row r="464" spans="1:24">
      <c r="A464" s="387" t="s">
        <v>188</v>
      </c>
      <c r="B464" s="389" t="s">
        <v>545</v>
      </c>
      <c r="C464" s="435"/>
      <c r="D464" s="389" t="s">
        <v>536</v>
      </c>
      <c r="E464" s="390"/>
      <c r="F464" s="507">
        <v>11766.528494117647</v>
      </c>
      <c r="G464" s="507">
        <v>12943.320770588236</v>
      </c>
      <c r="H464" s="507">
        <v>16515.941966666665</v>
      </c>
      <c r="I464" s="390"/>
      <c r="J464" s="358">
        <v>17</v>
      </c>
      <c r="K464" s="358">
        <v>17</v>
      </c>
      <c r="L464" s="358">
        <v>21</v>
      </c>
      <c r="M464" s="390"/>
      <c r="N464" s="437" t="s">
        <v>419</v>
      </c>
      <c r="O464" s="435"/>
      <c r="P464" s="391" t="s">
        <v>423</v>
      </c>
      <c r="Q464" s="392"/>
      <c r="R464" s="505">
        <v>200030.98439999999</v>
      </c>
      <c r="S464" s="505">
        <v>220036.45310000001</v>
      </c>
      <c r="T464" s="505">
        <v>346834.78129999997</v>
      </c>
      <c r="U464" s="506">
        <v>766902.21879999992</v>
      </c>
      <c r="W464" s="410"/>
    </row>
    <row r="465" spans="1:23">
      <c r="A465" s="387" t="s">
        <v>188</v>
      </c>
      <c r="B465" s="389" t="s">
        <v>545</v>
      </c>
      <c r="C465" s="435"/>
      <c r="D465" s="389" t="s">
        <v>536</v>
      </c>
      <c r="E465" s="390"/>
      <c r="F465" s="507">
        <v>6741.1510333333326</v>
      </c>
      <c r="G465" s="507">
        <v>7045.1067666666668</v>
      </c>
      <c r="H465" s="507">
        <v>6232.4879000000001</v>
      </c>
      <c r="I465" s="390"/>
      <c r="J465" s="358">
        <v>3</v>
      </c>
      <c r="K465" s="358">
        <v>3</v>
      </c>
      <c r="L465" s="358">
        <v>5</v>
      </c>
      <c r="M465" s="390"/>
      <c r="N465" s="437" t="s">
        <v>419</v>
      </c>
      <c r="O465" s="435"/>
      <c r="P465" s="391" t="s">
        <v>431</v>
      </c>
      <c r="Q465" s="392"/>
      <c r="R465" s="505">
        <v>20223.453099999999</v>
      </c>
      <c r="S465" s="505">
        <v>21135.320299999999</v>
      </c>
      <c r="T465" s="505">
        <v>31162.4395</v>
      </c>
      <c r="U465" s="506">
        <v>72521.212899999999</v>
      </c>
    </row>
    <row r="466" spans="1:23">
      <c r="A466" s="387" t="s">
        <v>188</v>
      </c>
      <c r="B466" s="389" t="s">
        <v>545</v>
      </c>
      <c r="C466" s="435"/>
      <c r="D466" s="389" t="s">
        <v>536</v>
      </c>
      <c r="E466" s="390"/>
      <c r="F466" s="507">
        <v>14137.990250000001</v>
      </c>
      <c r="G466" s="507">
        <v>17285.181649999999</v>
      </c>
      <c r="H466" s="507">
        <v>26909.822250000001</v>
      </c>
      <c r="I466" s="390"/>
      <c r="J466" s="358">
        <v>2</v>
      </c>
      <c r="K466" s="358">
        <v>2</v>
      </c>
      <c r="L466" s="358">
        <v>2</v>
      </c>
      <c r="M466" s="390"/>
      <c r="N466" s="437" t="s">
        <v>419</v>
      </c>
      <c r="O466" s="435"/>
      <c r="P466" s="391" t="s">
        <v>432</v>
      </c>
      <c r="Q466" s="392"/>
      <c r="R466" s="505">
        <v>28275.980500000001</v>
      </c>
      <c r="S466" s="505">
        <v>34570.363299999997</v>
      </c>
      <c r="T466" s="505">
        <v>53819.644500000002</v>
      </c>
      <c r="U466" s="506">
        <v>116665.9883</v>
      </c>
    </row>
    <row r="467" spans="1:23" ht="15.6" thickBot="1">
      <c r="A467" s="395" t="s">
        <v>188</v>
      </c>
      <c r="B467" s="397" t="s">
        <v>545</v>
      </c>
      <c r="C467" s="436"/>
      <c r="D467" s="397" t="s">
        <v>536</v>
      </c>
      <c r="E467" s="398"/>
      <c r="F467" s="508">
        <v>5390.498966666667</v>
      </c>
      <c r="G467" s="508">
        <v>5632.5851666666667</v>
      </c>
      <c r="H467" s="508">
        <v>3943.1423833333333</v>
      </c>
      <c r="I467" s="398"/>
      <c r="J467" s="361">
        <v>3</v>
      </c>
      <c r="K467" s="361">
        <v>3</v>
      </c>
      <c r="L467" s="361">
        <v>6</v>
      </c>
      <c r="M467" s="398"/>
      <c r="N467" s="438" t="s">
        <v>419</v>
      </c>
      <c r="O467" s="436"/>
      <c r="P467" s="399" t="s">
        <v>424</v>
      </c>
      <c r="Q467" s="400"/>
      <c r="R467" s="509">
        <v>16171.496900000002</v>
      </c>
      <c r="S467" s="509">
        <v>16897.755499999999</v>
      </c>
      <c r="T467" s="509">
        <v>23658.854299999999</v>
      </c>
      <c r="U467" s="510">
        <v>56728.106699999997</v>
      </c>
    </row>
    <row r="468" spans="1:23">
      <c r="A468" s="403"/>
      <c r="B468" s="404"/>
      <c r="C468" s="404"/>
      <c r="D468" s="404"/>
      <c r="E468" s="404"/>
      <c r="F468" s="405"/>
      <c r="G468" s="405"/>
      <c r="H468" s="405"/>
      <c r="I468" s="405"/>
      <c r="J468" s="405"/>
      <c r="K468" s="405"/>
      <c r="L468" s="405"/>
      <c r="M468" s="405"/>
      <c r="N468" s="405"/>
      <c r="O468" s="405"/>
      <c r="P468" s="404"/>
      <c r="Q468" s="405"/>
      <c r="R468" s="405"/>
      <c r="S468" s="405"/>
      <c r="T468" s="405"/>
      <c r="U468" s="406"/>
    </row>
    <row r="469" spans="1:23" ht="15.6" thickBot="1">
      <c r="A469" s="387"/>
      <c r="B469" s="390"/>
      <c r="C469" s="390"/>
      <c r="D469" s="390"/>
      <c r="E469" s="390"/>
      <c r="F469" s="407"/>
      <c r="G469" s="407"/>
      <c r="H469" s="407"/>
      <c r="I469" s="407"/>
      <c r="J469" s="407"/>
      <c r="K469" s="407"/>
      <c r="L469" s="407"/>
      <c r="M469" s="407"/>
      <c r="N469" s="407"/>
      <c r="O469" s="407"/>
      <c r="P469" s="390"/>
      <c r="Q469" s="407"/>
      <c r="R469" s="408">
        <f>SUM(R12:R467)</f>
        <v>144013973.92649993</v>
      </c>
      <c r="S469" s="408">
        <f>SUM(S12:S467)</f>
        <v>152602385.51549959</v>
      </c>
      <c r="T469" s="408">
        <f>SUM(T12:T467)</f>
        <v>174073548.92300031</v>
      </c>
      <c r="U469" s="409">
        <f>SUM(U12:U467)</f>
        <v>470689908.36499971</v>
      </c>
    </row>
    <row r="470" spans="1:23" ht="15.6" thickTop="1">
      <c r="A470" s="387"/>
      <c r="B470" s="388"/>
      <c r="C470" s="388"/>
      <c r="D470" s="388"/>
      <c r="E470" s="388"/>
      <c r="F470" s="388"/>
      <c r="G470" s="388"/>
      <c r="H470" s="388"/>
      <c r="I470" s="388"/>
      <c r="J470" s="388"/>
      <c r="K470" s="388"/>
      <c r="L470" s="388"/>
      <c r="M470" s="388"/>
      <c r="N470" s="388"/>
      <c r="O470" s="388"/>
      <c r="P470" s="388"/>
      <c r="Q470" s="388"/>
      <c r="R470" s="388"/>
      <c r="S470" s="388"/>
      <c r="T470" s="388"/>
      <c r="U470" s="411"/>
    </row>
    <row r="471" spans="1:23">
      <c r="A471" s="387"/>
      <c r="B471" s="633"/>
      <c r="C471" s="633"/>
      <c r="D471" s="633"/>
      <c r="E471" s="388"/>
      <c r="F471" s="388"/>
      <c r="G471" s="634"/>
      <c r="H471" s="634"/>
      <c r="I471" s="634"/>
      <c r="J471" s="634"/>
      <c r="K471" s="634"/>
      <c r="L471" s="388"/>
      <c r="M471" s="388"/>
      <c r="N471" s="388"/>
      <c r="O471" s="388"/>
      <c r="P471" s="630" t="s">
        <v>189</v>
      </c>
      <c r="Q471" s="631"/>
      <c r="R471" s="631"/>
      <c r="S471" s="631"/>
      <c r="T471" s="631"/>
      <c r="U471" s="412">
        <f>U469/1000</f>
        <v>470689.90836499969</v>
      </c>
    </row>
    <row r="472" spans="1:23">
      <c r="A472" s="387"/>
      <c r="B472" s="594" t="s">
        <v>407</v>
      </c>
      <c r="C472" s="594"/>
      <c r="D472" s="594"/>
      <c r="E472" s="594"/>
      <c r="F472" s="388"/>
      <c r="G472" s="632" t="s">
        <v>191</v>
      </c>
      <c r="H472" s="632"/>
      <c r="I472" s="632"/>
      <c r="J472" s="632"/>
      <c r="K472" s="632"/>
      <c r="L472" s="388"/>
      <c r="M472" s="388"/>
      <c r="N472" s="388"/>
      <c r="O472" s="388"/>
      <c r="P472" s="388"/>
      <c r="Q472" s="388"/>
      <c r="R472" s="388"/>
      <c r="S472" s="388"/>
      <c r="T472" s="388"/>
      <c r="U472" s="413"/>
      <c r="W472" s="419"/>
    </row>
    <row r="473" spans="1:23" ht="15.6" thickBot="1">
      <c r="A473" s="387"/>
      <c r="B473" s="603" t="s">
        <v>409</v>
      </c>
      <c r="C473" s="603"/>
      <c r="D473" s="603"/>
      <c r="E473" s="603"/>
      <c r="F473" s="388"/>
      <c r="G473" s="632" t="s">
        <v>546</v>
      </c>
      <c r="H473" s="632"/>
      <c r="I473" s="632"/>
      <c r="J473" s="632"/>
      <c r="K473" s="632"/>
      <c r="L473" s="388"/>
      <c r="M473" s="388"/>
      <c r="N473" s="388"/>
      <c r="O473" s="388"/>
      <c r="P473" s="388"/>
      <c r="Q473" s="414"/>
      <c r="R473" s="630" t="s">
        <v>192</v>
      </c>
      <c r="S473" s="631"/>
      <c r="T473" s="631"/>
      <c r="U473" s="415">
        <f>U471</f>
        <v>470689.90836499969</v>
      </c>
      <c r="W473" s="421"/>
    </row>
    <row r="474" spans="1:23" ht="15.6" thickTop="1">
      <c r="A474" s="387"/>
      <c r="B474" s="388"/>
      <c r="C474" s="388"/>
      <c r="D474" s="388"/>
      <c r="E474" s="388"/>
      <c r="F474" s="388"/>
      <c r="G474" s="388"/>
      <c r="H474" s="388"/>
      <c r="I474" s="388"/>
      <c r="J474" s="388"/>
      <c r="K474" s="388"/>
      <c r="L474" s="388"/>
      <c r="M474" s="388"/>
      <c r="N474" s="388"/>
      <c r="O474" s="388"/>
      <c r="P474" s="388"/>
      <c r="Q474" s="414"/>
      <c r="R474" s="388"/>
      <c r="S474" s="388"/>
      <c r="T474" s="388"/>
      <c r="U474" s="416"/>
    </row>
    <row r="475" spans="1:23">
      <c r="F475" s="426"/>
      <c r="G475" s="426"/>
      <c r="H475" s="426"/>
      <c r="I475" s="426"/>
      <c r="J475" s="426"/>
      <c r="K475" s="426"/>
      <c r="L475" s="426"/>
      <c r="M475" s="426"/>
      <c r="N475" s="426"/>
      <c r="O475" s="426"/>
      <c r="Q475" s="426"/>
    </row>
    <row r="476" spans="1:23">
      <c r="R476" s="427"/>
      <c r="S476" s="427"/>
      <c r="T476" s="427"/>
      <c r="W476" s="421"/>
    </row>
    <row r="479" spans="1:23">
      <c r="S479" s="426"/>
    </row>
  </sheetData>
  <sheetProtection insertRows="0"/>
  <mergeCells count="20">
    <mergeCell ref="R473:T473"/>
    <mergeCell ref="B472:E472"/>
    <mergeCell ref="B473:E473"/>
    <mergeCell ref="G473:K473"/>
    <mergeCell ref="B471:D471"/>
    <mergeCell ref="G471:K471"/>
    <mergeCell ref="P471:T471"/>
    <mergeCell ref="G472:K472"/>
    <mergeCell ref="A10:U10"/>
    <mergeCell ref="A6:P6"/>
    <mergeCell ref="R6:U6"/>
    <mergeCell ref="F8:H8"/>
    <mergeCell ref="J8:L8"/>
    <mergeCell ref="R8:U8"/>
    <mergeCell ref="A7:A9"/>
    <mergeCell ref="B8:B9"/>
    <mergeCell ref="D8:D9"/>
    <mergeCell ref="N8:N9"/>
    <mergeCell ref="P8:P9"/>
    <mergeCell ref="B7:P7"/>
  </mergeCells>
  <printOptions horizontalCentered="1"/>
  <pageMargins left="0.23622047244094491" right="0.23622047244094491" top="0.27559055118110237" bottom="0.27559055118110237" header="0" footer="0"/>
  <pageSetup scale="51" fitToHeight="1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C39326"/>
    <pageSetUpPr fitToPage="1"/>
  </sheetPr>
  <dimension ref="A1:X479"/>
  <sheetViews>
    <sheetView showGridLines="0" zoomScaleNormal="100" zoomScaleSheetLayoutView="90" zoomScalePageLayoutView="80" workbookViewId="0">
      <selection activeCell="B12" sqref="B12"/>
    </sheetView>
  </sheetViews>
  <sheetFormatPr baseColWidth="10" defaultColWidth="11.44140625" defaultRowHeight="15"/>
  <cols>
    <col min="1" max="1" width="15.88671875" style="75" customWidth="1"/>
    <col min="2" max="2" width="35.6640625" style="75" customWidth="1"/>
    <col min="3" max="3" width="1" style="75" customWidth="1"/>
    <col min="4" max="4" width="35.6640625" style="75" customWidth="1"/>
    <col min="5" max="5" width="1" style="75" customWidth="1"/>
    <col min="6" max="7" width="12" style="75" customWidth="1"/>
    <col min="8" max="8" width="12.44140625" style="75" customWidth="1"/>
    <col min="9" max="9" width="1" style="75" customWidth="1"/>
    <col min="10" max="11" width="12" style="75" customWidth="1"/>
    <col min="12" max="12" width="12.44140625" style="75" customWidth="1"/>
    <col min="13" max="13" width="1" style="75" customWidth="1"/>
    <col min="14" max="14" width="19.44140625" style="75" customWidth="1"/>
    <col min="15" max="15" width="1" style="75" customWidth="1"/>
    <col min="16" max="16" width="16.88671875" style="75" customWidth="1"/>
    <col min="17" max="17" width="1" style="75" hidden="1" customWidth="1"/>
    <col min="18" max="18" width="14.6640625" style="75" customWidth="1"/>
    <col min="19" max="20" width="15.44140625" style="75" customWidth="1"/>
    <col min="21" max="21" width="17.109375" style="75" customWidth="1"/>
    <col min="22" max="22" width="11.44140625" style="75"/>
    <col min="23" max="23" width="12.6640625" style="75" bestFit="1" customWidth="1"/>
    <col min="24" max="16384" width="11.441406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193</v>
      </c>
      <c r="B5" s="73"/>
      <c r="C5" s="73"/>
      <c r="D5" s="73"/>
      <c r="E5" s="73"/>
      <c r="F5" s="73"/>
      <c r="G5" s="73"/>
      <c r="H5" s="73"/>
      <c r="I5" s="73"/>
      <c r="J5" s="73"/>
      <c r="K5" s="73"/>
      <c r="L5" s="73"/>
      <c r="M5" s="73"/>
      <c r="N5" s="73"/>
      <c r="O5" s="73"/>
      <c r="P5" s="73"/>
      <c r="Q5" s="73"/>
      <c r="R5" s="345"/>
      <c r="S5" s="345"/>
      <c r="T5" s="345"/>
      <c r="U5" s="347"/>
    </row>
    <row r="6" spans="1:24" ht="23.25" customHeight="1">
      <c r="A6" s="612" t="s">
        <v>10</v>
      </c>
      <c r="B6" s="613"/>
      <c r="C6" s="613"/>
      <c r="D6" s="613"/>
      <c r="E6" s="613"/>
      <c r="F6" s="613"/>
      <c r="G6" s="613"/>
      <c r="H6" s="613"/>
      <c r="I6" s="613"/>
      <c r="J6" s="613"/>
      <c r="K6" s="613"/>
      <c r="L6" s="613"/>
      <c r="M6" s="613"/>
      <c r="N6" s="613"/>
      <c r="O6" s="613"/>
      <c r="P6" s="614"/>
      <c r="Q6" s="74"/>
      <c r="R6" s="615" t="s">
        <v>44</v>
      </c>
      <c r="S6" s="613"/>
      <c r="T6" s="613"/>
      <c r="U6" s="616"/>
    </row>
    <row r="7" spans="1:24" ht="30" customHeight="1">
      <c r="A7" s="622" t="s">
        <v>178</v>
      </c>
      <c r="B7" s="627" t="s">
        <v>179</v>
      </c>
      <c r="C7" s="628"/>
      <c r="D7" s="628"/>
      <c r="E7" s="628"/>
      <c r="F7" s="628"/>
      <c r="G7" s="628"/>
      <c r="H7" s="628"/>
      <c r="I7" s="628"/>
      <c r="J7" s="628"/>
      <c r="K7" s="628"/>
      <c r="L7" s="628"/>
      <c r="M7" s="628"/>
      <c r="N7" s="628"/>
      <c r="O7" s="628"/>
      <c r="P7" s="629"/>
      <c r="Q7" s="349"/>
      <c r="R7" s="350"/>
      <c r="S7" s="350"/>
      <c r="T7" s="350"/>
      <c r="U7" s="351"/>
    </row>
    <row r="8" spans="1:24" ht="25.5" customHeight="1">
      <c r="A8" s="623"/>
      <c r="B8" s="624" t="s">
        <v>180</v>
      </c>
      <c r="C8" s="352"/>
      <c r="D8" s="625" t="s">
        <v>181</v>
      </c>
      <c r="E8" s="353"/>
      <c r="F8" s="617" t="s">
        <v>182</v>
      </c>
      <c r="G8" s="618"/>
      <c r="H8" s="619"/>
      <c r="I8" s="352"/>
      <c r="J8" s="620" t="s">
        <v>183</v>
      </c>
      <c r="K8" s="620"/>
      <c r="L8" s="620"/>
      <c r="M8" s="353"/>
      <c r="N8" s="620" t="s">
        <v>184</v>
      </c>
      <c r="O8" s="353"/>
      <c r="P8" s="620" t="s">
        <v>185</v>
      </c>
      <c r="Q8" s="353"/>
      <c r="R8" s="620" t="s">
        <v>186</v>
      </c>
      <c r="S8" s="620"/>
      <c r="T8" s="620"/>
      <c r="U8" s="621"/>
    </row>
    <row r="9" spans="1:24" ht="27.75" customHeight="1">
      <c r="A9" s="623"/>
      <c r="B9" s="624"/>
      <c r="C9" s="384"/>
      <c r="D9" s="625"/>
      <c r="E9" s="385"/>
      <c r="F9" s="76" t="s">
        <v>158</v>
      </c>
      <c r="G9" s="76" t="s">
        <v>159</v>
      </c>
      <c r="H9" s="76" t="s">
        <v>160</v>
      </c>
      <c r="I9" s="384"/>
      <c r="J9" s="76" t="s">
        <v>158</v>
      </c>
      <c r="K9" s="76" t="s">
        <v>159</v>
      </c>
      <c r="L9" s="76" t="s">
        <v>160</v>
      </c>
      <c r="M9" s="385"/>
      <c r="N9" s="626"/>
      <c r="O9" s="385"/>
      <c r="P9" s="626"/>
      <c r="Q9" s="385"/>
      <c r="R9" s="76" t="s">
        <v>158</v>
      </c>
      <c r="S9" s="76" t="s">
        <v>159</v>
      </c>
      <c r="T9" s="76" t="s">
        <v>160</v>
      </c>
      <c r="U9" s="354" t="s">
        <v>194</v>
      </c>
    </row>
    <row r="10" spans="1:24" ht="10.5" customHeight="1">
      <c r="A10" s="609"/>
      <c r="B10" s="610"/>
      <c r="C10" s="610"/>
      <c r="D10" s="610"/>
      <c r="E10" s="610"/>
      <c r="F10" s="610"/>
      <c r="G10" s="610"/>
      <c r="H10" s="610"/>
      <c r="I10" s="610"/>
      <c r="J10" s="610"/>
      <c r="K10" s="610"/>
      <c r="L10" s="610"/>
      <c r="M10" s="610"/>
      <c r="N10" s="610"/>
      <c r="O10" s="610"/>
      <c r="P10" s="610"/>
      <c r="Q10" s="610"/>
      <c r="R10" s="610"/>
      <c r="S10" s="610"/>
      <c r="T10" s="610"/>
      <c r="U10" s="611"/>
    </row>
    <row r="11" spans="1:24" ht="60" customHeight="1">
      <c r="A11" s="355" t="str">
        <f>VLOOKUP('Hoja de trabajo'!$A$2,Hoja1!$B$1:$C$36,2,FALSE)</f>
        <v>U. de Guanajuato</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c r="C12" s="435"/>
      <c r="D12" s="389"/>
      <c r="E12" s="388"/>
      <c r="F12" s="357"/>
      <c r="G12" s="357"/>
      <c r="H12" s="357"/>
      <c r="I12" s="390"/>
      <c r="J12" s="358"/>
      <c r="K12" s="358"/>
      <c r="L12" s="358"/>
      <c r="M12" s="388"/>
      <c r="N12" s="439"/>
      <c r="O12" s="435"/>
      <c r="P12" s="391"/>
      <c r="Q12" s="433"/>
      <c r="R12" s="393">
        <f>IFERROR(F12*J12,0)</f>
        <v>0</v>
      </c>
      <c r="S12" s="393">
        <f>IFERROR(G12*K12,0)</f>
        <v>0</v>
      </c>
      <c r="T12" s="393">
        <f>IFERROR(H12*L12,0)</f>
        <v>0</v>
      </c>
      <c r="U12" s="394">
        <f>IFERROR(R12+S12+T12,0)</f>
        <v>0</v>
      </c>
      <c r="W12" s="386"/>
      <c r="X12" s="386"/>
    </row>
    <row r="13" spans="1:24">
      <c r="A13" s="387" t="s">
        <v>188</v>
      </c>
      <c r="B13" s="389"/>
      <c r="C13" s="435"/>
      <c r="D13" s="389"/>
      <c r="E13" s="388"/>
      <c r="F13" s="357"/>
      <c r="G13" s="357"/>
      <c r="H13" s="357"/>
      <c r="I13" s="390"/>
      <c r="J13" s="358"/>
      <c r="K13" s="358"/>
      <c r="L13" s="358"/>
      <c r="M13" s="388"/>
      <c r="N13" s="437"/>
      <c r="O13" s="435"/>
      <c r="P13" s="391"/>
      <c r="Q13" s="433"/>
      <c r="R13" s="393">
        <f t="shared" ref="R13:R76" si="0">IFERROR(F13*J13,0)</f>
        <v>0</v>
      </c>
      <c r="S13" s="393">
        <f t="shared" ref="S13:S76" si="1">IFERROR(G13*K13,0)</f>
        <v>0</v>
      </c>
      <c r="T13" s="393">
        <f t="shared" ref="T13:T76" si="2">IFERROR(H13*L13,0)</f>
        <v>0</v>
      </c>
      <c r="U13" s="394">
        <f t="shared" ref="U13:U76" si="3">IFERROR(R13+S13+T13,0)</f>
        <v>0</v>
      </c>
      <c r="W13" s="386"/>
      <c r="X13" s="386"/>
    </row>
    <row r="14" spans="1:24">
      <c r="A14" s="387" t="s">
        <v>188</v>
      </c>
      <c r="B14" s="389"/>
      <c r="C14" s="435"/>
      <c r="D14" s="389"/>
      <c r="E14" s="388"/>
      <c r="F14" s="357"/>
      <c r="G14" s="357"/>
      <c r="H14" s="357"/>
      <c r="I14" s="390"/>
      <c r="J14" s="358"/>
      <c r="K14" s="358"/>
      <c r="L14" s="358"/>
      <c r="M14" s="388"/>
      <c r="N14" s="437"/>
      <c r="O14" s="435"/>
      <c r="P14" s="391"/>
      <c r="Q14" s="433"/>
      <c r="R14" s="393">
        <f t="shared" si="0"/>
        <v>0</v>
      </c>
      <c r="S14" s="393">
        <f t="shared" si="1"/>
        <v>0</v>
      </c>
      <c r="T14" s="393">
        <f t="shared" si="2"/>
        <v>0</v>
      </c>
      <c r="U14" s="394">
        <f t="shared" si="3"/>
        <v>0</v>
      </c>
      <c r="W14" s="386"/>
      <c r="X14" s="386"/>
    </row>
    <row r="15" spans="1:24">
      <c r="A15" s="387" t="s">
        <v>188</v>
      </c>
      <c r="B15" s="389"/>
      <c r="C15" s="435"/>
      <c r="D15" s="389"/>
      <c r="E15" s="388"/>
      <c r="F15" s="357"/>
      <c r="G15" s="357"/>
      <c r="H15" s="357"/>
      <c r="I15" s="390"/>
      <c r="J15" s="358"/>
      <c r="K15" s="358"/>
      <c r="L15" s="358"/>
      <c r="M15" s="388"/>
      <c r="N15" s="437"/>
      <c r="O15" s="435"/>
      <c r="P15" s="391"/>
      <c r="Q15" s="433"/>
      <c r="R15" s="393">
        <f t="shared" si="0"/>
        <v>0</v>
      </c>
      <c r="S15" s="393">
        <f t="shared" si="1"/>
        <v>0</v>
      </c>
      <c r="T15" s="393">
        <f t="shared" si="2"/>
        <v>0</v>
      </c>
      <c r="U15" s="394">
        <f t="shared" si="3"/>
        <v>0</v>
      </c>
      <c r="W15" s="386"/>
      <c r="X15" s="386"/>
    </row>
    <row r="16" spans="1:24">
      <c r="A16" s="387" t="s">
        <v>188</v>
      </c>
      <c r="B16" s="389"/>
      <c r="C16" s="435"/>
      <c r="D16" s="389"/>
      <c r="E16" s="388"/>
      <c r="F16" s="357"/>
      <c r="G16" s="357"/>
      <c r="H16" s="357"/>
      <c r="I16" s="390"/>
      <c r="J16" s="358"/>
      <c r="K16" s="358"/>
      <c r="L16" s="358"/>
      <c r="M16" s="388"/>
      <c r="N16" s="437"/>
      <c r="O16" s="435"/>
      <c r="P16" s="391"/>
      <c r="Q16" s="433"/>
      <c r="R16" s="393">
        <f t="shared" si="0"/>
        <v>0</v>
      </c>
      <c r="S16" s="393">
        <f t="shared" si="1"/>
        <v>0</v>
      </c>
      <c r="T16" s="393">
        <f t="shared" si="2"/>
        <v>0</v>
      </c>
      <c r="U16" s="394">
        <f t="shared" si="3"/>
        <v>0</v>
      </c>
      <c r="W16" s="386"/>
      <c r="X16" s="386"/>
    </row>
    <row r="17" spans="1:24">
      <c r="A17" s="387" t="s">
        <v>188</v>
      </c>
      <c r="B17" s="389"/>
      <c r="C17" s="435"/>
      <c r="D17" s="389"/>
      <c r="E17" s="388"/>
      <c r="F17" s="357"/>
      <c r="G17" s="357"/>
      <c r="H17" s="357"/>
      <c r="I17" s="390"/>
      <c r="J17" s="358"/>
      <c r="K17" s="358"/>
      <c r="L17" s="358"/>
      <c r="M17" s="388"/>
      <c r="N17" s="437"/>
      <c r="O17" s="435"/>
      <c r="P17" s="391"/>
      <c r="Q17" s="433"/>
      <c r="R17" s="393">
        <f t="shared" si="0"/>
        <v>0</v>
      </c>
      <c r="S17" s="393">
        <f t="shared" si="1"/>
        <v>0</v>
      </c>
      <c r="T17" s="393">
        <f t="shared" si="2"/>
        <v>0</v>
      </c>
      <c r="U17" s="394">
        <f t="shared" si="3"/>
        <v>0</v>
      </c>
      <c r="W17" s="386"/>
      <c r="X17" s="386"/>
    </row>
    <row r="18" spans="1:24">
      <c r="A18" s="387" t="s">
        <v>188</v>
      </c>
      <c r="B18" s="389"/>
      <c r="C18" s="435"/>
      <c r="D18" s="389"/>
      <c r="E18" s="388"/>
      <c r="F18" s="357"/>
      <c r="G18" s="357"/>
      <c r="H18" s="357"/>
      <c r="I18" s="390"/>
      <c r="J18" s="358"/>
      <c r="K18" s="358"/>
      <c r="L18" s="358"/>
      <c r="M18" s="388"/>
      <c r="N18" s="437"/>
      <c r="O18" s="435"/>
      <c r="P18" s="391"/>
      <c r="Q18" s="433"/>
      <c r="R18" s="393">
        <f t="shared" si="0"/>
        <v>0</v>
      </c>
      <c r="S18" s="393">
        <f t="shared" si="1"/>
        <v>0</v>
      </c>
      <c r="T18" s="393">
        <f t="shared" si="2"/>
        <v>0</v>
      </c>
      <c r="U18" s="394">
        <f t="shared" si="3"/>
        <v>0</v>
      </c>
      <c r="W18" s="386"/>
      <c r="X18" s="386"/>
    </row>
    <row r="19" spans="1:24">
      <c r="A19" s="387" t="s">
        <v>188</v>
      </c>
      <c r="B19" s="389"/>
      <c r="C19" s="435"/>
      <c r="D19" s="389"/>
      <c r="E19" s="388"/>
      <c r="F19" s="357"/>
      <c r="G19" s="357"/>
      <c r="H19" s="357"/>
      <c r="I19" s="390"/>
      <c r="J19" s="358"/>
      <c r="K19" s="358"/>
      <c r="L19" s="358"/>
      <c r="M19" s="388"/>
      <c r="N19" s="437"/>
      <c r="O19" s="435"/>
      <c r="P19" s="391"/>
      <c r="Q19" s="433"/>
      <c r="R19" s="393">
        <f t="shared" si="0"/>
        <v>0</v>
      </c>
      <c r="S19" s="393">
        <f t="shared" si="1"/>
        <v>0</v>
      </c>
      <c r="T19" s="393">
        <f t="shared" si="2"/>
        <v>0</v>
      </c>
      <c r="U19" s="394">
        <f t="shared" si="3"/>
        <v>0</v>
      </c>
      <c r="W19" s="386"/>
      <c r="X19" s="386"/>
    </row>
    <row r="20" spans="1:24">
      <c r="A20" s="387" t="s">
        <v>188</v>
      </c>
      <c r="B20" s="389"/>
      <c r="C20" s="435"/>
      <c r="D20" s="389"/>
      <c r="E20" s="388"/>
      <c r="F20" s="357"/>
      <c r="G20" s="357"/>
      <c r="H20" s="357"/>
      <c r="I20" s="390"/>
      <c r="J20" s="358"/>
      <c r="K20" s="358"/>
      <c r="L20" s="358"/>
      <c r="M20" s="388"/>
      <c r="N20" s="437"/>
      <c r="O20" s="435"/>
      <c r="P20" s="391"/>
      <c r="Q20" s="433"/>
      <c r="R20" s="393">
        <f t="shared" si="0"/>
        <v>0</v>
      </c>
      <c r="S20" s="393">
        <f t="shared" si="1"/>
        <v>0</v>
      </c>
      <c r="T20" s="393">
        <f t="shared" si="2"/>
        <v>0</v>
      </c>
      <c r="U20" s="394">
        <f t="shared" si="3"/>
        <v>0</v>
      </c>
      <c r="W20" s="386"/>
      <c r="X20" s="386"/>
    </row>
    <row r="21" spans="1:24">
      <c r="A21" s="387" t="s">
        <v>188</v>
      </c>
      <c r="B21" s="389"/>
      <c r="C21" s="435"/>
      <c r="D21" s="389"/>
      <c r="E21" s="388"/>
      <c r="F21" s="357"/>
      <c r="G21" s="357"/>
      <c r="H21" s="357"/>
      <c r="I21" s="390"/>
      <c r="J21" s="358"/>
      <c r="K21" s="358"/>
      <c r="L21" s="358"/>
      <c r="M21" s="388"/>
      <c r="N21" s="437"/>
      <c r="O21" s="435"/>
      <c r="P21" s="391"/>
      <c r="Q21" s="433"/>
      <c r="R21" s="393">
        <f t="shared" si="0"/>
        <v>0</v>
      </c>
      <c r="S21" s="393">
        <f t="shared" si="1"/>
        <v>0</v>
      </c>
      <c r="T21" s="393">
        <f t="shared" si="2"/>
        <v>0</v>
      </c>
      <c r="U21" s="394">
        <f t="shared" si="3"/>
        <v>0</v>
      </c>
      <c r="W21" s="386"/>
      <c r="X21" s="386"/>
    </row>
    <row r="22" spans="1:24">
      <c r="A22" s="387" t="s">
        <v>188</v>
      </c>
      <c r="B22" s="389"/>
      <c r="C22" s="435"/>
      <c r="D22" s="389"/>
      <c r="E22" s="388"/>
      <c r="F22" s="357"/>
      <c r="G22" s="357"/>
      <c r="H22" s="357"/>
      <c r="I22" s="390"/>
      <c r="J22" s="358"/>
      <c r="K22" s="358"/>
      <c r="L22" s="358"/>
      <c r="M22" s="388"/>
      <c r="N22" s="437"/>
      <c r="O22" s="435"/>
      <c r="P22" s="391"/>
      <c r="Q22" s="433"/>
      <c r="R22" s="393">
        <f t="shared" si="0"/>
        <v>0</v>
      </c>
      <c r="S22" s="393">
        <f t="shared" si="1"/>
        <v>0</v>
      </c>
      <c r="T22" s="393">
        <f t="shared" si="2"/>
        <v>0</v>
      </c>
      <c r="U22" s="394">
        <f t="shared" si="3"/>
        <v>0</v>
      </c>
      <c r="W22" s="386"/>
      <c r="X22" s="386"/>
    </row>
    <row r="23" spans="1:24">
      <c r="A23" s="387" t="s">
        <v>188</v>
      </c>
      <c r="B23" s="389"/>
      <c r="C23" s="435"/>
      <c r="D23" s="389"/>
      <c r="E23" s="388"/>
      <c r="F23" s="357"/>
      <c r="G23" s="357"/>
      <c r="H23" s="357"/>
      <c r="I23" s="390"/>
      <c r="J23" s="358"/>
      <c r="K23" s="358"/>
      <c r="L23" s="358"/>
      <c r="M23" s="388"/>
      <c r="N23" s="437"/>
      <c r="O23" s="435"/>
      <c r="P23" s="391"/>
      <c r="Q23" s="433"/>
      <c r="R23" s="393">
        <f t="shared" si="0"/>
        <v>0</v>
      </c>
      <c r="S23" s="393">
        <f t="shared" si="1"/>
        <v>0</v>
      </c>
      <c r="T23" s="393">
        <f t="shared" si="2"/>
        <v>0</v>
      </c>
      <c r="U23" s="394">
        <f t="shared" si="3"/>
        <v>0</v>
      </c>
      <c r="W23" s="386"/>
      <c r="X23" s="386"/>
    </row>
    <row r="24" spans="1:24">
      <c r="A24" s="387" t="s">
        <v>188</v>
      </c>
      <c r="B24" s="389"/>
      <c r="C24" s="435"/>
      <c r="D24" s="389"/>
      <c r="E24" s="388"/>
      <c r="F24" s="357"/>
      <c r="G24" s="357"/>
      <c r="H24" s="357"/>
      <c r="I24" s="390"/>
      <c r="J24" s="358"/>
      <c r="K24" s="358"/>
      <c r="L24" s="358"/>
      <c r="M24" s="388"/>
      <c r="N24" s="437"/>
      <c r="O24" s="435"/>
      <c r="P24" s="391"/>
      <c r="Q24" s="433"/>
      <c r="R24" s="393">
        <f t="shared" si="0"/>
        <v>0</v>
      </c>
      <c r="S24" s="393">
        <f t="shared" si="1"/>
        <v>0</v>
      </c>
      <c r="T24" s="393">
        <f t="shared" si="2"/>
        <v>0</v>
      </c>
      <c r="U24" s="394">
        <f t="shared" si="3"/>
        <v>0</v>
      </c>
      <c r="W24" s="386"/>
      <c r="X24" s="386"/>
    </row>
    <row r="25" spans="1:24">
      <c r="A25" s="387" t="s">
        <v>188</v>
      </c>
      <c r="B25" s="389"/>
      <c r="C25" s="435"/>
      <c r="D25" s="389"/>
      <c r="E25" s="388"/>
      <c r="F25" s="359"/>
      <c r="G25" s="359"/>
      <c r="H25" s="359"/>
      <c r="I25" s="390"/>
      <c r="J25" s="358"/>
      <c r="K25" s="358"/>
      <c r="L25" s="358"/>
      <c r="M25" s="388"/>
      <c r="N25" s="437"/>
      <c r="O25" s="435"/>
      <c r="P25" s="391"/>
      <c r="Q25" s="433"/>
      <c r="R25" s="393">
        <f t="shared" si="0"/>
        <v>0</v>
      </c>
      <c r="S25" s="393">
        <f t="shared" si="1"/>
        <v>0</v>
      </c>
      <c r="T25" s="393">
        <f t="shared" si="2"/>
        <v>0</v>
      </c>
      <c r="U25" s="394">
        <f t="shared" si="3"/>
        <v>0</v>
      </c>
      <c r="W25" s="386"/>
      <c r="X25" s="386"/>
    </row>
    <row r="26" spans="1:24">
      <c r="A26" s="387" t="s">
        <v>188</v>
      </c>
      <c r="B26" s="389"/>
      <c r="C26" s="435"/>
      <c r="D26" s="389"/>
      <c r="E26" s="388"/>
      <c r="F26" s="357"/>
      <c r="G26" s="357"/>
      <c r="H26" s="357"/>
      <c r="I26" s="390"/>
      <c r="J26" s="358"/>
      <c r="K26" s="358"/>
      <c r="L26" s="358"/>
      <c r="M26" s="388"/>
      <c r="N26" s="437"/>
      <c r="O26" s="435"/>
      <c r="P26" s="391"/>
      <c r="Q26" s="433"/>
      <c r="R26" s="393">
        <f t="shared" si="0"/>
        <v>0</v>
      </c>
      <c r="S26" s="393">
        <f t="shared" si="1"/>
        <v>0</v>
      </c>
      <c r="T26" s="393">
        <f t="shared" si="2"/>
        <v>0</v>
      </c>
      <c r="U26" s="394">
        <f t="shared" si="3"/>
        <v>0</v>
      </c>
      <c r="W26" s="386"/>
      <c r="X26" s="386"/>
    </row>
    <row r="27" spans="1:24">
      <c r="A27" s="387" t="s">
        <v>188</v>
      </c>
      <c r="B27" s="389"/>
      <c r="C27" s="435"/>
      <c r="D27" s="389"/>
      <c r="E27" s="388"/>
      <c r="F27" s="359"/>
      <c r="G27" s="359"/>
      <c r="H27" s="359"/>
      <c r="I27" s="390"/>
      <c r="J27" s="358"/>
      <c r="K27" s="358"/>
      <c r="L27" s="358"/>
      <c r="M27" s="388"/>
      <c r="N27" s="437"/>
      <c r="O27" s="435"/>
      <c r="P27" s="391"/>
      <c r="Q27" s="433"/>
      <c r="R27" s="393">
        <f t="shared" si="0"/>
        <v>0</v>
      </c>
      <c r="S27" s="393">
        <f t="shared" si="1"/>
        <v>0</v>
      </c>
      <c r="T27" s="393">
        <f t="shared" si="2"/>
        <v>0</v>
      </c>
      <c r="U27" s="394">
        <f t="shared" si="3"/>
        <v>0</v>
      </c>
      <c r="W27" s="386"/>
      <c r="X27" s="386"/>
    </row>
    <row r="28" spans="1:24">
      <c r="A28" s="387" t="s">
        <v>188</v>
      </c>
      <c r="B28" s="389"/>
      <c r="C28" s="435"/>
      <c r="D28" s="389"/>
      <c r="E28" s="388"/>
      <c r="F28" s="359"/>
      <c r="G28" s="359"/>
      <c r="H28" s="359"/>
      <c r="I28" s="390"/>
      <c r="J28" s="358"/>
      <c r="K28" s="358"/>
      <c r="L28" s="358"/>
      <c r="M28" s="388"/>
      <c r="N28" s="437"/>
      <c r="O28" s="435"/>
      <c r="P28" s="391"/>
      <c r="Q28" s="433"/>
      <c r="R28" s="393">
        <f t="shared" si="0"/>
        <v>0</v>
      </c>
      <c r="S28" s="393">
        <f t="shared" si="1"/>
        <v>0</v>
      </c>
      <c r="T28" s="393">
        <f t="shared" si="2"/>
        <v>0</v>
      </c>
      <c r="U28" s="394">
        <f t="shared" si="3"/>
        <v>0</v>
      </c>
      <c r="W28" s="386"/>
      <c r="X28" s="386"/>
    </row>
    <row r="29" spans="1:24">
      <c r="A29" s="387" t="s">
        <v>188</v>
      </c>
      <c r="B29" s="389"/>
      <c r="C29" s="435"/>
      <c r="D29" s="389"/>
      <c r="E29" s="388"/>
      <c r="F29" s="357"/>
      <c r="G29" s="357"/>
      <c r="H29" s="357"/>
      <c r="I29" s="390"/>
      <c r="J29" s="358"/>
      <c r="K29" s="358"/>
      <c r="L29" s="358"/>
      <c r="M29" s="388"/>
      <c r="N29" s="437"/>
      <c r="O29" s="435"/>
      <c r="P29" s="391"/>
      <c r="Q29" s="433"/>
      <c r="R29" s="393">
        <f t="shared" si="0"/>
        <v>0</v>
      </c>
      <c r="S29" s="393">
        <f t="shared" si="1"/>
        <v>0</v>
      </c>
      <c r="T29" s="393">
        <f t="shared" si="2"/>
        <v>0</v>
      </c>
      <c r="U29" s="394">
        <f t="shared" si="3"/>
        <v>0</v>
      </c>
      <c r="W29" s="386"/>
      <c r="X29" s="386"/>
    </row>
    <row r="30" spans="1:24">
      <c r="A30" s="387" t="s">
        <v>188</v>
      </c>
      <c r="B30" s="389"/>
      <c r="C30" s="435"/>
      <c r="D30" s="389"/>
      <c r="E30" s="388"/>
      <c r="F30" s="359"/>
      <c r="G30" s="359"/>
      <c r="H30" s="359"/>
      <c r="I30" s="390"/>
      <c r="J30" s="358"/>
      <c r="K30" s="358"/>
      <c r="L30" s="358"/>
      <c r="M30" s="388"/>
      <c r="N30" s="437"/>
      <c r="O30" s="435"/>
      <c r="P30" s="391"/>
      <c r="Q30" s="433"/>
      <c r="R30" s="393">
        <f t="shared" si="0"/>
        <v>0</v>
      </c>
      <c r="S30" s="393">
        <f t="shared" si="1"/>
        <v>0</v>
      </c>
      <c r="T30" s="393">
        <f t="shared" si="2"/>
        <v>0</v>
      </c>
      <c r="U30" s="394">
        <f t="shared" si="3"/>
        <v>0</v>
      </c>
      <c r="W30" s="386"/>
      <c r="X30" s="386"/>
    </row>
    <row r="31" spans="1:24">
      <c r="A31" s="387" t="s">
        <v>188</v>
      </c>
      <c r="B31" s="389"/>
      <c r="C31" s="435"/>
      <c r="D31" s="389"/>
      <c r="E31" s="388"/>
      <c r="F31" s="359"/>
      <c r="G31" s="359"/>
      <c r="H31" s="359"/>
      <c r="I31" s="390"/>
      <c r="J31" s="358"/>
      <c r="K31" s="358"/>
      <c r="L31" s="358"/>
      <c r="M31" s="388"/>
      <c r="N31" s="437"/>
      <c r="O31" s="435"/>
      <c r="P31" s="391"/>
      <c r="Q31" s="433"/>
      <c r="R31" s="393">
        <f t="shared" si="0"/>
        <v>0</v>
      </c>
      <c r="S31" s="393">
        <f t="shared" si="1"/>
        <v>0</v>
      </c>
      <c r="T31" s="393">
        <f t="shared" si="2"/>
        <v>0</v>
      </c>
      <c r="U31" s="394">
        <f t="shared" si="3"/>
        <v>0</v>
      </c>
      <c r="W31" s="386"/>
      <c r="X31" s="386"/>
    </row>
    <row r="32" spans="1:24">
      <c r="A32" s="387" t="s">
        <v>188</v>
      </c>
      <c r="B32" s="389"/>
      <c r="C32" s="435"/>
      <c r="D32" s="389"/>
      <c r="E32" s="388"/>
      <c r="F32" s="357"/>
      <c r="G32" s="357"/>
      <c r="H32" s="357"/>
      <c r="I32" s="390"/>
      <c r="J32" s="358"/>
      <c r="K32" s="358"/>
      <c r="L32" s="358"/>
      <c r="M32" s="388"/>
      <c r="N32" s="437"/>
      <c r="O32" s="435"/>
      <c r="P32" s="391"/>
      <c r="Q32" s="433"/>
      <c r="R32" s="393">
        <f t="shared" si="0"/>
        <v>0</v>
      </c>
      <c r="S32" s="393">
        <f t="shared" si="1"/>
        <v>0</v>
      </c>
      <c r="T32" s="393">
        <f t="shared" si="2"/>
        <v>0</v>
      </c>
      <c r="U32" s="394">
        <f t="shared" si="3"/>
        <v>0</v>
      </c>
      <c r="W32" s="386"/>
      <c r="X32" s="386"/>
    </row>
    <row r="33" spans="1:24">
      <c r="A33" s="387" t="s">
        <v>188</v>
      </c>
      <c r="B33" s="389"/>
      <c r="C33" s="435"/>
      <c r="D33" s="389"/>
      <c r="E33" s="388"/>
      <c r="F33" s="359"/>
      <c r="G33" s="359"/>
      <c r="H33" s="359"/>
      <c r="I33" s="390"/>
      <c r="J33" s="358"/>
      <c r="K33" s="358"/>
      <c r="L33" s="358"/>
      <c r="M33" s="388"/>
      <c r="N33" s="437"/>
      <c r="O33" s="435"/>
      <c r="P33" s="391"/>
      <c r="Q33" s="433"/>
      <c r="R33" s="393">
        <f t="shared" si="0"/>
        <v>0</v>
      </c>
      <c r="S33" s="393">
        <f t="shared" si="1"/>
        <v>0</v>
      </c>
      <c r="T33" s="393">
        <f t="shared" si="2"/>
        <v>0</v>
      </c>
      <c r="U33" s="394">
        <f t="shared" si="3"/>
        <v>0</v>
      </c>
      <c r="W33" s="386"/>
      <c r="X33" s="386"/>
    </row>
    <row r="34" spans="1:24">
      <c r="A34" s="387" t="s">
        <v>188</v>
      </c>
      <c r="B34" s="389"/>
      <c r="C34" s="435"/>
      <c r="D34" s="389"/>
      <c r="E34" s="388"/>
      <c r="F34" s="359"/>
      <c r="G34" s="359"/>
      <c r="H34" s="359"/>
      <c r="I34" s="390"/>
      <c r="J34" s="358"/>
      <c r="K34" s="358"/>
      <c r="L34" s="358"/>
      <c r="M34" s="388"/>
      <c r="N34" s="437"/>
      <c r="O34" s="435"/>
      <c r="P34" s="391"/>
      <c r="Q34" s="433"/>
      <c r="R34" s="393">
        <f t="shared" si="0"/>
        <v>0</v>
      </c>
      <c r="S34" s="393">
        <f t="shared" si="1"/>
        <v>0</v>
      </c>
      <c r="T34" s="393">
        <f t="shared" si="2"/>
        <v>0</v>
      </c>
      <c r="U34" s="394">
        <f t="shared" si="3"/>
        <v>0</v>
      </c>
      <c r="W34" s="386"/>
      <c r="X34" s="386"/>
    </row>
    <row r="35" spans="1:24">
      <c r="A35" s="387" t="s">
        <v>188</v>
      </c>
      <c r="B35" s="389"/>
      <c r="C35" s="435"/>
      <c r="D35" s="389"/>
      <c r="E35" s="388"/>
      <c r="F35" s="357"/>
      <c r="G35" s="357"/>
      <c r="H35" s="357"/>
      <c r="I35" s="390"/>
      <c r="J35" s="358"/>
      <c r="K35" s="358"/>
      <c r="L35" s="358"/>
      <c r="M35" s="388"/>
      <c r="N35" s="437"/>
      <c r="O35" s="435"/>
      <c r="P35" s="391"/>
      <c r="Q35" s="433"/>
      <c r="R35" s="393">
        <f t="shared" si="0"/>
        <v>0</v>
      </c>
      <c r="S35" s="393">
        <f t="shared" si="1"/>
        <v>0</v>
      </c>
      <c r="T35" s="393">
        <f t="shared" si="2"/>
        <v>0</v>
      </c>
      <c r="U35" s="394">
        <f t="shared" si="3"/>
        <v>0</v>
      </c>
      <c r="W35" s="386"/>
      <c r="X35" s="386"/>
    </row>
    <row r="36" spans="1:24">
      <c r="A36" s="387" t="s">
        <v>188</v>
      </c>
      <c r="B36" s="389"/>
      <c r="C36" s="435"/>
      <c r="D36" s="389"/>
      <c r="E36" s="388"/>
      <c r="F36" s="359"/>
      <c r="G36" s="359"/>
      <c r="H36" s="359"/>
      <c r="I36" s="390"/>
      <c r="J36" s="358"/>
      <c r="K36" s="358"/>
      <c r="L36" s="358"/>
      <c r="M36" s="388"/>
      <c r="N36" s="437"/>
      <c r="O36" s="435"/>
      <c r="P36" s="391"/>
      <c r="Q36" s="433"/>
      <c r="R36" s="393">
        <f t="shared" si="0"/>
        <v>0</v>
      </c>
      <c r="S36" s="393">
        <f t="shared" si="1"/>
        <v>0</v>
      </c>
      <c r="T36" s="393">
        <f t="shared" si="2"/>
        <v>0</v>
      </c>
      <c r="U36" s="394">
        <f t="shared" si="3"/>
        <v>0</v>
      </c>
      <c r="W36" s="386"/>
      <c r="X36" s="386"/>
    </row>
    <row r="37" spans="1:24">
      <c r="A37" s="387" t="s">
        <v>188</v>
      </c>
      <c r="B37" s="389"/>
      <c r="C37" s="435"/>
      <c r="D37" s="389"/>
      <c r="E37" s="388"/>
      <c r="F37" s="359"/>
      <c r="G37" s="359"/>
      <c r="H37" s="359"/>
      <c r="I37" s="390"/>
      <c r="J37" s="358"/>
      <c r="K37" s="358"/>
      <c r="L37" s="358"/>
      <c r="M37" s="388"/>
      <c r="N37" s="437"/>
      <c r="O37" s="435"/>
      <c r="P37" s="391"/>
      <c r="Q37" s="433"/>
      <c r="R37" s="393">
        <f t="shared" si="0"/>
        <v>0</v>
      </c>
      <c r="S37" s="393">
        <f t="shared" si="1"/>
        <v>0</v>
      </c>
      <c r="T37" s="393">
        <f t="shared" si="2"/>
        <v>0</v>
      </c>
      <c r="U37" s="394">
        <f t="shared" si="3"/>
        <v>0</v>
      </c>
      <c r="W37" s="386"/>
      <c r="X37" s="386"/>
    </row>
    <row r="38" spans="1:24">
      <c r="A38" s="387" t="s">
        <v>188</v>
      </c>
      <c r="B38" s="389"/>
      <c r="C38" s="435"/>
      <c r="D38" s="389"/>
      <c r="E38" s="388"/>
      <c r="F38" s="357"/>
      <c r="G38" s="357"/>
      <c r="H38" s="357"/>
      <c r="I38" s="390"/>
      <c r="J38" s="358"/>
      <c r="K38" s="358"/>
      <c r="L38" s="358"/>
      <c r="M38" s="388"/>
      <c r="N38" s="437"/>
      <c r="O38" s="435"/>
      <c r="P38" s="391"/>
      <c r="Q38" s="433"/>
      <c r="R38" s="393">
        <f t="shared" si="0"/>
        <v>0</v>
      </c>
      <c r="S38" s="393">
        <f t="shared" si="1"/>
        <v>0</v>
      </c>
      <c r="T38" s="393">
        <f t="shared" si="2"/>
        <v>0</v>
      </c>
      <c r="U38" s="394">
        <f t="shared" si="3"/>
        <v>0</v>
      </c>
      <c r="W38" s="386"/>
      <c r="X38" s="386"/>
    </row>
    <row r="39" spans="1:24">
      <c r="A39" s="387" t="s">
        <v>188</v>
      </c>
      <c r="B39" s="389"/>
      <c r="C39" s="435"/>
      <c r="D39" s="389"/>
      <c r="E39" s="388"/>
      <c r="F39" s="359"/>
      <c r="G39" s="359"/>
      <c r="H39" s="359"/>
      <c r="I39" s="390"/>
      <c r="J39" s="358"/>
      <c r="K39" s="358"/>
      <c r="L39" s="358"/>
      <c r="M39" s="388"/>
      <c r="N39" s="437"/>
      <c r="O39" s="435"/>
      <c r="P39" s="391"/>
      <c r="Q39" s="433"/>
      <c r="R39" s="393">
        <f t="shared" si="0"/>
        <v>0</v>
      </c>
      <c r="S39" s="393">
        <f t="shared" si="1"/>
        <v>0</v>
      </c>
      <c r="T39" s="393">
        <f t="shared" si="2"/>
        <v>0</v>
      </c>
      <c r="U39" s="394">
        <f t="shared" si="3"/>
        <v>0</v>
      </c>
      <c r="W39" s="386"/>
      <c r="X39" s="386"/>
    </row>
    <row r="40" spans="1:24">
      <c r="A40" s="387" t="s">
        <v>188</v>
      </c>
      <c r="B40" s="389"/>
      <c r="C40" s="435"/>
      <c r="D40" s="389"/>
      <c r="E40" s="388"/>
      <c r="F40" s="359"/>
      <c r="G40" s="359"/>
      <c r="H40" s="359"/>
      <c r="I40" s="390"/>
      <c r="J40" s="358"/>
      <c r="K40" s="358"/>
      <c r="L40" s="358"/>
      <c r="M40" s="388"/>
      <c r="N40" s="437"/>
      <c r="O40" s="435"/>
      <c r="P40" s="391"/>
      <c r="Q40" s="433"/>
      <c r="R40" s="393">
        <f t="shared" si="0"/>
        <v>0</v>
      </c>
      <c r="S40" s="393">
        <f t="shared" si="1"/>
        <v>0</v>
      </c>
      <c r="T40" s="393">
        <f t="shared" si="2"/>
        <v>0</v>
      </c>
      <c r="U40" s="394">
        <f t="shared" si="3"/>
        <v>0</v>
      </c>
      <c r="W40" s="386"/>
      <c r="X40" s="386"/>
    </row>
    <row r="41" spans="1:24">
      <c r="A41" s="387" t="s">
        <v>188</v>
      </c>
      <c r="B41" s="389"/>
      <c r="C41" s="435"/>
      <c r="D41" s="389"/>
      <c r="E41" s="388"/>
      <c r="F41" s="357"/>
      <c r="G41" s="357"/>
      <c r="H41" s="357"/>
      <c r="I41" s="390"/>
      <c r="J41" s="358"/>
      <c r="K41" s="358"/>
      <c r="L41" s="358"/>
      <c r="M41" s="388"/>
      <c r="N41" s="437"/>
      <c r="O41" s="435"/>
      <c r="P41" s="391"/>
      <c r="Q41" s="433"/>
      <c r="R41" s="393">
        <f t="shared" si="0"/>
        <v>0</v>
      </c>
      <c r="S41" s="393">
        <f t="shared" si="1"/>
        <v>0</v>
      </c>
      <c r="T41" s="393">
        <f t="shared" si="2"/>
        <v>0</v>
      </c>
      <c r="U41" s="394">
        <f t="shared" si="3"/>
        <v>0</v>
      </c>
      <c r="W41" s="386"/>
      <c r="X41" s="386"/>
    </row>
    <row r="42" spans="1:24">
      <c r="A42" s="387" t="s">
        <v>188</v>
      </c>
      <c r="B42" s="389"/>
      <c r="C42" s="435"/>
      <c r="D42" s="389"/>
      <c r="E42" s="388"/>
      <c r="F42" s="359"/>
      <c r="G42" s="359"/>
      <c r="H42" s="359"/>
      <c r="I42" s="390"/>
      <c r="J42" s="358"/>
      <c r="K42" s="358"/>
      <c r="L42" s="358"/>
      <c r="M42" s="388"/>
      <c r="N42" s="437"/>
      <c r="O42" s="435"/>
      <c r="P42" s="391"/>
      <c r="Q42" s="433"/>
      <c r="R42" s="393">
        <f t="shared" si="0"/>
        <v>0</v>
      </c>
      <c r="S42" s="393">
        <f t="shared" si="1"/>
        <v>0</v>
      </c>
      <c r="T42" s="393">
        <f t="shared" si="2"/>
        <v>0</v>
      </c>
      <c r="U42" s="394">
        <f t="shared" si="3"/>
        <v>0</v>
      </c>
      <c r="W42" s="386"/>
      <c r="X42" s="386"/>
    </row>
    <row r="43" spans="1:24">
      <c r="A43" s="387" t="s">
        <v>188</v>
      </c>
      <c r="B43" s="389"/>
      <c r="C43" s="435"/>
      <c r="D43" s="389"/>
      <c r="E43" s="388"/>
      <c r="F43" s="359"/>
      <c r="G43" s="359"/>
      <c r="H43" s="359"/>
      <c r="I43" s="390"/>
      <c r="J43" s="358"/>
      <c r="K43" s="358"/>
      <c r="L43" s="358"/>
      <c r="M43" s="388"/>
      <c r="N43" s="437"/>
      <c r="O43" s="435"/>
      <c r="P43" s="391"/>
      <c r="Q43" s="433"/>
      <c r="R43" s="393">
        <f t="shared" si="0"/>
        <v>0</v>
      </c>
      <c r="S43" s="393">
        <f t="shared" si="1"/>
        <v>0</v>
      </c>
      <c r="T43" s="393">
        <f t="shared" si="2"/>
        <v>0</v>
      </c>
      <c r="U43" s="394">
        <f t="shared" si="3"/>
        <v>0</v>
      </c>
      <c r="W43" s="386"/>
      <c r="X43" s="386"/>
    </row>
    <row r="44" spans="1:24">
      <c r="A44" s="387" t="s">
        <v>188</v>
      </c>
      <c r="B44" s="389"/>
      <c r="C44" s="435"/>
      <c r="D44" s="389"/>
      <c r="E44" s="388"/>
      <c r="F44" s="357"/>
      <c r="G44" s="357"/>
      <c r="H44" s="357"/>
      <c r="I44" s="390"/>
      <c r="J44" s="358"/>
      <c r="K44" s="358"/>
      <c r="L44" s="358"/>
      <c r="M44" s="388"/>
      <c r="N44" s="437"/>
      <c r="O44" s="435"/>
      <c r="P44" s="391"/>
      <c r="Q44" s="433"/>
      <c r="R44" s="393">
        <f t="shared" si="0"/>
        <v>0</v>
      </c>
      <c r="S44" s="393">
        <f t="shared" si="1"/>
        <v>0</v>
      </c>
      <c r="T44" s="393">
        <f t="shared" si="2"/>
        <v>0</v>
      </c>
      <c r="U44" s="394">
        <f t="shared" si="3"/>
        <v>0</v>
      </c>
      <c r="W44" s="386"/>
      <c r="X44" s="386"/>
    </row>
    <row r="45" spans="1:24">
      <c r="A45" s="387" t="s">
        <v>188</v>
      </c>
      <c r="B45" s="389"/>
      <c r="C45" s="435"/>
      <c r="D45" s="389"/>
      <c r="E45" s="388"/>
      <c r="F45" s="359"/>
      <c r="G45" s="359"/>
      <c r="H45" s="359"/>
      <c r="I45" s="390"/>
      <c r="J45" s="358"/>
      <c r="K45" s="358"/>
      <c r="L45" s="358"/>
      <c r="M45" s="388"/>
      <c r="N45" s="437"/>
      <c r="O45" s="435"/>
      <c r="P45" s="391"/>
      <c r="Q45" s="433"/>
      <c r="R45" s="393">
        <f t="shared" si="0"/>
        <v>0</v>
      </c>
      <c r="S45" s="393">
        <f t="shared" si="1"/>
        <v>0</v>
      </c>
      <c r="T45" s="393">
        <f t="shared" si="2"/>
        <v>0</v>
      </c>
      <c r="U45" s="394">
        <f t="shared" si="3"/>
        <v>0</v>
      </c>
      <c r="W45" s="386"/>
      <c r="X45" s="386"/>
    </row>
    <row r="46" spans="1:24">
      <c r="A46" s="387" t="s">
        <v>188</v>
      </c>
      <c r="B46" s="389"/>
      <c r="C46" s="435"/>
      <c r="D46" s="389"/>
      <c r="E46" s="388"/>
      <c r="F46" s="359"/>
      <c r="G46" s="359"/>
      <c r="H46" s="359"/>
      <c r="I46" s="390"/>
      <c r="J46" s="358"/>
      <c r="K46" s="358"/>
      <c r="L46" s="358"/>
      <c r="M46" s="388"/>
      <c r="N46" s="437"/>
      <c r="O46" s="435"/>
      <c r="P46" s="391"/>
      <c r="Q46" s="433"/>
      <c r="R46" s="393">
        <f t="shared" si="0"/>
        <v>0</v>
      </c>
      <c r="S46" s="393">
        <f t="shared" si="1"/>
        <v>0</v>
      </c>
      <c r="T46" s="393">
        <f t="shared" si="2"/>
        <v>0</v>
      </c>
      <c r="U46" s="394">
        <f t="shared" si="3"/>
        <v>0</v>
      </c>
      <c r="W46" s="386"/>
      <c r="X46" s="386"/>
    </row>
    <row r="47" spans="1:24">
      <c r="A47" s="387" t="s">
        <v>188</v>
      </c>
      <c r="B47" s="389"/>
      <c r="C47" s="435"/>
      <c r="D47" s="389"/>
      <c r="E47" s="388"/>
      <c r="F47" s="357"/>
      <c r="G47" s="357"/>
      <c r="H47" s="357"/>
      <c r="I47" s="390"/>
      <c r="J47" s="358"/>
      <c r="K47" s="358"/>
      <c r="L47" s="358"/>
      <c r="M47" s="388"/>
      <c r="N47" s="437"/>
      <c r="O47" s="435"/>
      <c r="P47" s="391"/>
      <c r="Q47" s="433"/>
      <c r="R47" s="393">
        <f t="shared" si="0"/>
        <v>0</v>
      </c>
      <c r="S47" s="393">
        <f t="shared" si="1"/>
        <v>0</v>
      </c>
      <c r="T47" s="393">
        <f t="shared" si="2"/>
        <v>0</v>
      </c>
      <c r="U47" s="394">
        <f t="shared" si="3"/>
        <v>0</v>
      </c>
      <c r="W47" s="386"/>
      <c r="X47" s="386"/>
    </row>
    <row r="48" spans="1:24">
      <c r="A48" s="387" t="s">
        <v>188</v>
      </c>
      <c r="B48" s="389"/>
      <c r="C48" s="435"/>
      <c r="D48" s="389"/>
      <c r="E48" s="388"/>
      <c r="F48" s="359"/>
      <c r="G48" s="359"/>
      <c r="H48" s="359"/>
      <c r="I48" s="390"/>
      <c r="J48" s="358"/>
      <c r="K48" s="358"/>
      <c r="L48" s="358"/>
      <c r="M48" s="388"/>
      <c r="N48" s="437"/>
      <c r="O48" s="435"/>
      <c r="P48" s="391"/>
      <c r="Q48" s="433"/>
      <c r="R48" s="393">
        <f t="shared" si="0"/>
        <v>0</v>
      </c>
      <c r="S48" s="393">
        <f t="shared" si="1"/>
        <v>0</v>
      </c>
      <c r="T48" s="393">
        <f t="shared" si="2"/>
        <v>0</v>
      </c>
      <c r="U48" s="394">
        <f t="shared" si="3"/>
        <v>0</v>
      </c>
      <c r="W48" s="386"/>
      <c r="X48" s="386"/>
    </row>
    <row r="49" spans="1:24">
      <c r="A49" s="387" t="s">
        <v>188</v>
      </c>
      <c r="B49" s="389"/>
      <c r="C49" s="435"/>
      <c r="D49" s="389"/>
      <c r="E49" s="388"/>
      <c r="F49" s="359"/>
      <c r="G49" s="359"/>
      <c r="H49" s="359"/>
      <c r="I49" s="390"/>
      <c r="J49" s="358"/>
      <c r="K49" s="358"/>
      <c r="L49" s="358"/>
      <c r="M49" s="388"/>
      <c r="N49" s="437"/>
      <c r="O49" s="435"/>
      <c r="P49" s="391"/>
      <c r="Q49" s="433"/>
      <c r="R49" s="393">
        <f t="shared" si="0"/>
        <v>0</v>
      </c>
      <c r="S49" s="393">
        <f t="shared" si="1"/>
        <v>0</v>
      </c>
      <c r="T49" s="393">
        <f t="shared" si="2"/>
        <v>0</v>
      </c>
      <c r="U49" s="394">
        <f t="shared" si="3"/>
        <v>0</v>
      </c>
      <c r="W49" s="386"/>
      <c r="X49" s="386"/>
    </row>
    <row r="50" spans="1:24">
      <c r="A50" s="387" t="s">
        <v>188</v>
      </c>
      <c r="B50" s="389"/>
      <c r="C50" s="435"/>
      <c r="D50" s="389"/>
      <c r="E50" s="388"/>
      <c r="F50" s="357"/>
      <c r="G50" s="357"/>
      <c r="H50" s="357"/>
      <c r="I50" s="390"/>
      <c r="J50" s="358"/>
      <c r="K50" s="358"/>
      <c r="L50" s="358"/>
      <c r="M50" s="388"/>
      <c r="N50" s="437"/>
      <c r="O50" s="435"/>
      <c r="P50" s="391"/>
      <c r="Q50" s="433"/>
      <c r="R50" s="393">
        <f t="shared" si="0"/>
        <v>0</v>
      </c>
      <c r="S50" s="393">
        <f t="shared" si="1"/>
        <v>0</v>
      </c>
      <c r="T50" s="393">
        <f t="shared" si="2"/>
        <v>0</v>
      </c>
      <c r="U50" s="394">
        <f t="shared" si="3"/>
        <v>0</v>
      </c>
      <c r="W50" s="386"/>
      <c r="X50" s="386"/>
    </row>
    <row r="51" spans="1:24">
      <c r="A51" s="387" t="s">
        <v>188</v>
      </c>
      <c r="B51" s="389"/>
      <c r="C51" s="435"/>
      <c r="D51" s="389"/>
      <c r="E51" s="388"/>
      <c r="F51" s="359"/>
      <c r="G51" s="359"/>
      <c r="H51" s="359"/>
      <c r="I51" s="390"/>
      <c r="J51" s="358"/>
      <c r="K51" s="358"/>
      <c r="L51" s="358"/>
      <c r="M51" s="388"/>
      <c r="N51" s="437"/>
      <c r="O51" s="435"/>
      <c r="P51" s="391"/>
      <c r="Q51" s="433"/>
      <c r="R51" s="393">
        <f t="shared" si="0"/>
        <v>0</v>
      </c>
      <c r="S51" s="393">
        <f t="shared" si="1"/>
        <v>0</v>
      </c>
      <c r="T51" s="393">
        <f t="shared" si="2"/>
        <v>0</v>
      </c>
      <c r="U51" s="394">
        <f t="shared" si="3"/>
        <v>0</v>
      </c>
      <c r="W51" s="386"/>
      <c r="X51" s="386"/>
    </row>
    <row r="52" spans="1:24">
      <c r="A52" s="387" t="s">
        <v>188</v>
      </c>
      <c r="B52" s="389"/>
      <c r="C52" s="435"/>
      <c r="D52" s="389"/>
      <c r="E52" s="388"/>
      <c r="F52" s="359"/>
      <c r="G52" s="359"/>
      <c r="H52" s="359"/>
      <c r="I52" s="390"/>
      <c r="J52" s="358"/>
      <c r="K52" s="358"/>
      <c r="L52" s="358"/>
      <c r="M52" s="388"/>
      <c r="N52" s="437"/>
      <c r="O52" s="435"/>
      <c r="P52" s="391"/>
      <c r="Q52" s="433"/>
      <c r="R52" s="393">
        <f t="shared" si="0"/>
        <v>0</v>
      </c>
      <c r="S52" s="393">
        <f t="shared" si="1"/>
        <v>0</v>
      </c>
      <c r="T52" s="393">
        <f t="shared" si="2"/>
        <v>0</v>
      </c>
      <c r="U52" s="394">
        <f t="shared" si="3"/>
        <v>0</v>
      </c>
      <c r="W52" s="386"/>
      <c r="X52" s="386"/>
    </row>
    <row r="53" spans="1:24">
      <c r="A53" s="387" t="s">
        <v>188</v>
      </c>
      <c r="B53" s="389"/>
      <c r="C53" s="435"/>
      <c r="D53" s="389"/>
      <c r="E53" s="388"/>
      <c r="F53" s="357"/>
      <c r="G53" s="357"/>
      <c r="H53" s="357"/>
      <c r="I53" s="390"/>
      <c r="J53" s="358"/>
      <c r="K53" s="358"/>
      <c r="L53" s="358"/>
      <c r="M53" s="388"/>
      <c r="N53" s="437"/>
      <c r="O53" s="435"/>
      <c r="P53" s="391"/>
      <c r="Q53" s="433"/>
      <c r="R53" s="393">
        <f t="shared" si="0"/>
        <v>0</v>
      </c>
      <c r="S53" s="393">
        <f t="shared" si="1"/>
        <v>0</v>
      </c>
      <c r="T53" s="393">
        <f t="shared" si="2"/>
        <v>0</v>
      </c>
      <c r="U53" s="394">
        <f t="shared" si="3"/>
        <v>0</v>
      </c>
      <c r="W53" s="386"/>
      <c r="X53" s="386"/>
    </row>
    <row r="54" spans="1:24">
      <c r="A54" s="387" t="s">
        <v>188</v>
      </c>
      <c r="B54" s="389"/>
      <c r="C54" s="435"/>
      <c r="D54" s="389"/>
      <c r="E54" s="388"/>
      <c r="F54" s="359"/>
      <c r="G54" s="359"/>
      <c r="H54" s="359"/>
      <c r="I54" s="390"/>
      <c r="J54" s="358"/>
      <c r="K54" s="358"/>
      <c r="L54" s="358"/>
      <c r="M54" s="388"/>
      <c r="N54" s="437"/>
      <c r="O54" s="435"/>
      <c r="P54" s="391"/>
      <c r="Q54" s="433"/>
      <c r="R54" s="393">
        <f t="shared" si="0"/>
        <v>0</v>
      </c>
      <c r="S54" s="393">
        <f t="shared" si="1"/>
        <v>0</v>
      </c>
      <c r="T54" s="393">
        <f t="shared" si="2"/>
        <v>0</v>
      </c>
      <c r="U54" s="394">
        <f t="shared" si="3"/>
        <v>0</v>
      </c>
      <c r="W54" s="386"/>
      <c r="X54" s="386"/>
    </row>
    <row r="55" spans="1:24">
      <c r="A55" s="387" t="s">
        <v>188</v>
      </c>
      <c r="B55" s="389"/>
      <c r="C55" s="435"/>
      <c r="D55" s="389"/>
      <c r="E55" s="388"/>
      <c r="F55" s="359"/>
      <c r="G55" s="359"/>
      <c r="H55" s="359"/>
      <c r="I55" s="390"/>
      <c r="J55" s="358"/>
      <c r="K55" s="358"/>
      <c r="L55" s="358"/>
      <c r="M55" s="388"/>
      <c r="N55" s="437"/>
      <c r="O55" s="435"/>
      <c r="P55" s="391"/>
      <c r="Q55" s="433"/>
      <c r="R55" s="393">
        <f t="shared" si="0"/>
        <v>0</v>
      </c>
      <c r="S55" s="393">
        <f t="shared" si="1"/>
        <v>0</v>
      </c>
      <c r="T55" s="393">
        <f t="shared" si="2"/>
        <v>0</v>
      </c>
      <c r="U55" s="394">
        <f t="shared" si="3"/>
        <v>0</v>
      </c>
      <c r="W55" s="386"/>
      <c r="X55" s="386"/>
    </row>
    <row r="56" spans="1:24">
      <c r="A56" s="387" t="s">
        <v>188</v>
      </c>
      <c r="B56" s="389"/>
      <c r="C56" s="435"/>
      <c r="D56" s="389"/>
      <c r="E56" s="388"/>
      <c r="F56" s="357"/>
      <c r="G56" s="357"/>
      <c r="H56" s="357"/>
      <c r="I56" s="390"/>
      <c r="J56" s="358"/>
      <c r="K56" s="358"/>
      <c r="L56" s="358"/>
      <c r="M56" s="388"/>
      <c r="N56" s="437"/>
      <c r="O56" s="435"/>
      <c r="P56" s="391"/>
      <c r="Q56" s="433"/>
      <c r="R56" s="393">
        <f t="shared" si="0"/>
        <v>0</v>
      </c>
      <c r="S56" s="393">
        <f t="shared" si="1"/>
        <v>0</v>
      </c>
      <c r="T56" s="393">
        <f t="shared" si="2"/>
        <v>0</v>
      </c>
      <c r="U56" s="394">
        <f t="shared" si="3"/>
        <v>0</v>
      </c>
      <c r="W56" s="386"/>
      <c r="X56" s="386"/>
    </row>
    <row r="57" spans="1:24">
      <c r="A57" s="387" t="s">
        <v>188</v>
      </c>
      <c r="B57" s="389"/>
      <c r="C57" s="435"/>
      <c r="D57" s="389"/>
      <c r="E57" s="388"/>
      <c r="F57" s="359"/>
      <c r="G57" s="359"/>
      <c r="H57" s="359"/>
      <c r="I57" s="390"/>
      <c r="J57" s="358"/>
      <c r="K57" s="358"/>
      <c r="L57" s="358"/>
      <c r="M57" s="388"/>
      <c r="N57" s="437"/>
      <c r="O57" s="435"/>
      <c r="P57" s="391"/>
      <c r="Q57" s="433"/>
      <c r="R57" s="393">
        <f t="shared" si="0"/>
        <v>0</v>
      </c>
      <c r="S57" s="393">
        <f t="shared" si="1"/>
        <v>0</v>
      </c>
      <c r="T57" s="393">
        <f t="shared" si="2"/>
        <v>0</v>
      </c>
      <c r="U57" s="394">
        <f t="shared" si="3"/>
        <v>0</v>
      </c>
      <c r="W57" s="386"/>
      <c r="X57" s="386"/>
    </row>
    <row r="58" spans="1:24">
      <c r="A58" s="387" t="s">
        <v>188</v>
      </c>
      <c r="B58" s="389"/>
      <c r="C58" s="435"/>
      <c r="D58" s="389"/>
      <c r="E58" s="388"/>
      <c r="F58" s="359"/>
      <c r="G58" s="359"/>
      <c r="H58" s="359"/>
      <c r="I58" s="390"/>
      <c r="J58" s="358"/>
      <c r="K58" s="358"/>
      <c r="L58" s="358"/>
      <c r="M58" s="388"/>
      <c r="N58" s="437"/>
      <c r="O58" s="435"/>
      <c r="P58" s="391"/>
      <c r="Q58" s="433"/>
      <c r="R58" s="393">
        <f t="shared" si="0"/>
        <v>0</v>
      </c>
      <c r="S58" s="393">
        <f t="shared" si="1"/>
        <v>0</v>
      </c>
      <c r="T58" s="393">
        <f t="shared" si="2"/>
        <v>0</v>
      </c>
      <c r="U58" s="394">
        <f t="shared" si="3"/>
        <v>0</v>
      </c>
      <c r="W58" s="386"/>
      <c r="X58" s="386"/>
    </row>
    <row r="59" spans="1:24">
      <c r="A59" s="387" t="s">
        <v>188</v>
      </c>
      <c r="B59" s="389"/>
      <c r="C59" s="435"/>
      <c r="D59" s="389"/>
      <c r="E59" s="388"/>
      <c r="F59" s="357"/>
      <c r="G59" s="357"/>
      <c r="H59" s="357"/>
      <c r="I59" s="390"/>
      <c r="J59" s="358"/>
      <c r="K59" s="358"/>
      <c r="L59" s="358"/>
      <c r="M59" s="388"/>
      <c r="N59" s="437"/>
      <c r="O59" s="435"/>
      <c r="P59" s="391"/>
      <c r="Q59" s="433"/>
      <c r="R59" s="393">
        <f t="shared" si="0"/>
        <v>0</v>
      </c>
      <c r="S59" s="393">
        <f t="shared" si="1"/>
        <v>0</v>
      </c>
      <c r="T59" s="393">
        <f t="shared" si="2"/>
        <v>0</v>
      </c>
      <c r="U59" s="394">
        <f t="shared" si="3"/>
        <v>0</v>
      </c>
      <c r="W59" s="386"/>
      <c r="X59" s="386"/>
    </row>
    <row r="60" spans="1:24">
      <c r="A60" s="387" t="s">
        <v>188</v>
      </c>
      <c r="B60" s="389"/>
      <c r="C60" s="435"/>
      <c r="D60" s="389"/>
      <c r="E60" s="388"/>
      <c r="F60" s="359"/>
      <c r="G60" s="359"/>
      <c r="H60" s="359"/>
      <c r="I60" s="390"/>
      <c r="J60" s="358"/>
      <c r="K60" s="358"/>
      <c r="L60" s="358"/>
      <c r="M60" s="388"/>
      <c r="N60" s="437"/>
      <c r="O60" s="435"/>
      <c r="P60" s="391"/>
      <c r="Q60" s="433"/>
      <c r="R60" s="393">
        <f t="shared" si="0"/>
        <v>0</v>
      </c>
      <c r="S60" s="393">
        <f t="shared" si="1"/>
        <v>0</v>
      </c>
      <c r="T60" s="393">
        <f t="shared" si="2"/>
        <v>0</v>
      </c>
      <c r="U60" s="394">
        <f t="shared" si="3"/>
        <v>0</v>
      </c>
      <c r="W60" s="386"/>
      <c r="X60" s="386"/>
    </row>
    <row r="61" spans="1:24">
      <c r="A61" s="387" t="s">
        <v>188</v>
      </c>
      <c r="B61" s="389"/>
      <c r="C61" s="435"/>
      <c r="D61" s="389"/>
      <c r="E61" s="388"/>
      <c r="F61" s="359"/>
      <c r="G61" s="359"/>
      <c r="H61" s="359"/>
      <c r="I61" s="390"/>
      <c r="J61" s="358"/>
      <c r="K61" s="358"/>
      <c r="L61" s="358"/>
      <c r="M61" s="388"/>
      <c r="N61" s="437"/>
      <c r="O61" s="435"/>
      <c r="P61" s="391"/>
      <c r="Q61" s="433"/>
      <c r="R61" s="393">
        <f t="shared" si="0"/>
        <v>0</v>
      </c>
      <c r="S61" s="393">
        <f t="shared" si="1"/>
        <v>0</v>
      </c>
      <c r="T61" s="393">
        <f t="shared" si="2"/>
        <v>0</v>
      </c>
      <c r="U61" s="394">
        <f t="shared" si="3"/>
        <v>0</v>
      </c>
      <c r="W61" s="386"/>
      <c r="X61" s="386"/>
    </row>
    <row r="62" spans="1:24">
      <c r="A62" s="387" t="s">
        <v>188</v>
      </c>
      <c r="B62" s="389"/>
      <c r="C62" s="435"/>
      <c r="D62" s="389"/>
      <c r="E62" s="388"/>
      <c r="F62" s="357"/>
      <c r="G62" s="357"/>
      <c r="H62" s="357"/>
      <c r="I62" s="390"/>
      <c r="J62" s="358"/>
      <c r="K62" s="358"/>
      <c r="L62" s="358"/>
      <c r="M62" s="388"/>
      <c r="N62" s="437"/>
      <c r="O62" s="435"/>
      <c r="P62" s="391"/>
      <c r="Q62" s="433"/>
      <c r="R62" s="393">
        <f t="shared" si="0"/>
        <v>0</v>
      </c>
      <c r="S62" s="393">
        <f t="shared" si="1"/>
        <v>0</v>
      </c>
      <c r="T62" s="393">
        <f t="shared" si="2"/>
        <v>0</v>
      </c>
      <c r="U62" s="394">
        <f t="shared" si="3"/>
        <v>0</v>
      </c>
      <c r="W62" s="386"/>
      <c r="X62" s="386"/>
    </row>
    <row r="63" spans="1:24">
      <c r="A63" s="387" t="s">
        <v>188</v>
      </c>
      <c r="B63" s="389"/>
      <c r="C63" s="435"/>
      <c r="D63" s="389"/>
      <c r="E63" s="388"/>
      <c r="F63" s="359"/>
      <c r="G63" s="359"/>
      <c r="H63" s="359"/>
      <c r="I63" s="390"/>
      <c r="J63" s="358"/>
      <c r="K63" s="358"/>
      <c r="L63" s="358"/>
      <c r="M63" s="388"/>
      <c r="N63" s="437"/>
      <c r="O63" s="435"/>
      <c r="P63" s="391"/>
      <c r="Q63" s="433"/>
      <c r="R63" s="393">
        <f t="shared" si="0"/>
        <v>0</v>
      </c>
      <c r="S63" s="393">
        <f t="shared" si="1"/>
        <v>0</v>
      </c>
      <c r="T63" s="393">
        <f t="shared" si="2"/>
        <v>0</v>
      </c>
      <c r="U63" s="394">
        <f t="shared" si="3"/>
        <v>0</v>
      </c>
      <c r="W63" s="386"/>
      <c r="X63" s="386"/>
    </row>
    <row r="64" spans="1:24">
      <c r="A64" s="387" t="s">
        <v>188</v>
      </c>
      <c r="B64" s="389"/>
      <c r="C64" s="435"/>
      <c r="D64" s="389"/>
      <c r="E64" s="388"/>
      <c r="F64" s="359"/>
      <c r="G64" s="359"/>
      <c r="H64" s="359"/>
      <c r="I64" s="390"/>
      <c r="J64" s="358"/>
      <c r="K64" s="358"/>
      <c r="L64" s="358"/>
      <c r="M64" s="388"/>
      <c r="N64" s="437"/>
      <c r="O64" s="435"/>
      <c r="P64" s="391"/>
      <c r="Q64" s="433"/>
      <c r="R64" s="393">
        <f t="shared" si="0"/>
        <v>0</v>
      </c>
      <c r="S64" s="393">
        <f t="shared" si="1"/>
        <v>0</v>
      </c>
      <c r="T64" s="393">
        <f t="shared" si="2"/>
        <v>0</v>
      </c>
      <c r="U64" s="394">
        <f t="shared" si="3"/>
        <v>0</v>
      </c>
      <c r="W64" s="386"/>
      <c r="X64" s="386"/>
    </row>
    <row r="65" spans="1:24">
      <c r="A65" s="387" t="s">
        <v>188</v>
      </c>
      <c r="B65" s="389"/>
      <c r="C65" s="435"/>
      <c r="D65" s="389"/>
      <c r="E65" s="388"/>
      <c r="F65" s="357"/>
      <c r="G65" s="357"/>
      <c r="H65" s="357"/>
      <c r="I65" s="390"/>
      <c r="J65" s="358"/>
      <c r="K65" s="358"/>
      <c r="L65" s="358"/>
      <c r="M65" s="388"/>
      <c r="N65" s="437"/>
      <c r="O65" s="435"/>
      <c r="P65" s="391"/>
      <c r="Q65" s="433"/>
      <c r="R65" s="393">
        <f t="shared" si="0"/>
        <v>0</v>
      </c>
      <c r="S65" s="393">
        <f t="shared" si="1"/>
        <v>0</v>
      </c>
      <c r="T65" s="393">
        <f t="shared" si="2"/>
        <v>0</v>
      </c>
      <c r="U65" s="394">
        <f t="shared" si="3"/>
        <v>0</v>
      </c>
      <c r="W65" s="386"/>
      <c r="X65" s="386"/>
    </row>
    <row r="66" spans="1:24">
      <c r="A66" s="387" t="s">
        <v>188</v>
      </c>
      <c r="B66" s="389"/>
      <c r="C66" s="435"/>
      <c r="D66" s="389"/>
      <c r="E66" s="388"/>
      <c r="F66" s="359"/>
      <c r="G66" s="359"/>
      <c r="H66" s="359"/>
      <c r="I66" s="390"/>
      <c r="J66" s="358"/>
      <c r="K66" s="358"/>
      <c r="L66" s="358"/>
      <c r="M66" s="388"/>
      <c r="N66" s="437"/>
      <c r="O66" s="435"/>
      <c r="P66" s="391"/>
      <c r="Q66" s="433"/>
      <c r="R66" s="393">
        <f t="shared" si="0"/>
        <v>0</v>
      </c>
      <c r="S66" s="393">
        <f t="shared" si="1"/>
        <v>0</v>
      </c>
      <c r="T66" s="393">
        <f t="shared" si="2"/>
        <v>0</v>
      </c>
      <c r="U66" s="394">
        <f t="shared" si="3"/>
        <v>0</v>
      </c>
      <c r="W66" s="386"/>
      <c r="X66" s="386"/>
    </row>
    <row r="67" spans="1:24">
      <c r="A67" s="387" t="s">
        <v>188</v>
      </c>
      <c r="B67" s="389"/>
      <c r="C67" s="435"/>
      <c r="D67" s="389"/>
      <c r="E67" s="388"/>
      <c r="F67" s="359"/>
      <c r="G67" s="359"/>
      <c r="H67" s="359"/>
      <c r="I67" s="390"/>
      <c r="J67" s="358"/>
      <c r="K67" s="358"/>
      <c r="L67" s="358"/>
      <c r="M67" s="388"/>
      <c r="N67" s="437"/>
      <c r="O67" s="435"/>
      <c r="P67" s="391"/>
      <c r="Q67" s="433"/>
      <c r="R67" s="393">
        <f t="shared" si="0"/>
        <v>0</v>
      </c>
      <c r="S67" s="393">
        <f t="shared" si="1"/>
        <v>0</v>
      </c>
      <c r="T67" s="393">
        <f t="shared" si="2"/>
        <v>0</v>
      </c>
      <c r="U67" s="394">
        <f t="shared" si="3"/>
        <v>0</v>
      </c>
      <c r="W67" s="386"/>
      <c r="X67" s="386"/>
    </row>
    <row r="68" spans="1:24">
      <c r="A68" s="387" t="s">
        <v>188</v>
      </c>
      <c r="B68" s="389"/>
      <c r="C68" s="435"/>
      <c r="D68" s="389"/>
      <c r="E68" s="388"/>
      <c r="F68" s="357"/>
      <c r="G68" s="357"/>
      <c r="H68" s="357"/>
      <c r="I68" s="390"/>
      <c r="J68" s="358"/>
      <c r="K68" s="358"/>
      <c r="L68" s="358"/>
      <c r="M68" s="388"/>
      <c r="N68" s="437"/>
      <c r="O68" s="435"/>
      <c r="P68" s="391"/>
      <c r="Q68" s="433"/>
      <c r="R68" s="393">
        <f t="shared" si="0"/>
        <v>0</v>
      </c>
      <c r="S68" s="393">
        <f t="shared" si="1"/>
        <v>0</v>
      </c>
      <c r="T68" s="393">
        <f t="shared" si="2"/>
        <v>0</v>
      </c>
      <c r="U68" s="394">
        <f t="shared" si="3"/>
        <v>0</v>
      </c>
      <c r="W68" s="386"/>
      <c r="X68" s="386"/>
    </row>
    <row r="69" spans="1:24">
      <c r="A69" s="387" t="s">
        <v>188</v>
      </c>
      <c r="B69" s="389"/>
      <c r="C69" s="435"/>
      <c r="D69" s="389"/>
      <c r="E69" s="388"/>
      <c r="F69" s="359"/>
      <c r="G69" s="359"/>
      <c r="H69" s="359"/>
      <c r="I69" s="390"/>
      <c r="J69" s="358"/>
      <c r="K69" s="358"/>
      <c r="L69" s="358"/>
      <c r="M69" s="388"/>
      <c r="N69" s="437"/>
      <c r="O69" s="435"/>
      <c r="P69" s="391"/>
      <c r="Q69" s="433"/>
      <c r="R69" s="393">
        <f t="shared" si="0"/>
        <v>0</v>
      </c>
      <c r="S69" s="393">
        <f t="shared" si="1"/>
        <v>0</v>
      </c>
      <c r="T69" s="393">
        <f t="shared" si="2"/>
        <v>0</v>
      </c>
      <c r="U69" s="394">
        <f t="shared" si="3"/>
        <v>0</v>
      </c>
      <c r="W69" s="386"/>
      <c r="X69" s="386"/>
    </row>
    <row r="70" spans="1:24">
      <c r="A70" s="387" t="s">
        <v>188</v>
      </c>
      <c r="B70" s="389"/>
      <c r="C70" s="435"/>
      <c r="D70" s="389"/>
      <c r="E70" s="388"/>
      <c r="F70" s="359"/>
      <c r="G70" s="359"/>
      <c r="H70" s="359"/>
      <c r="I70" s="390"/>
      <c r="J70" s="358"/>
      <c r="K70" s="358"/>
      <c r="L70" s="358"/>
      <c r="M70" s="388"/>
      <c r="N70" s="437"/>
      <c r="O70" s="435"/>
      <c r="P70" s="391"/>
      <c r="Q70" s="433"/>
      <c r="R70" s="393">
        <f t="shared" si="0"/>
        <v>0</v>
      </c>
      <c r="S70" s="393">
        <f t="shared" si="1"/>
        <v>0</v>
      </c>
      <c r="T70" s="393">
        <f t="shared" si="2"/>
        <v>0</v>
      </c>
      <c r="U70" s="394">
        <f t="shared" si="3"/>
        <v>0</v>
      </c>
      <c r="W70" s="386"/>
      <c r="X70" s="386"/>
    </row>
    <row r="71" spans="1:24">
      <c r="A71" s="387" t="s">
        <v>188</v>
      </c>
      <c r="B71" s="389"/>
      <c r="C71" s="435"/>
      <c r="D71" s="389"/>
      <c r="E71" s="388"/>
      <c r="F71" s="359"/>
      <c r="G71" s="359"/>
      <c r="H71" s="359"/>
      <c r="I71" s="390"/>
      <c r="J71" s="358"/>
      <c r="K71" s="358"/>
      <c r="L71" s="358"/>
      <c r="M71" s="388"/>
      <c r="N71" s="437"/>
      <c r="O71" s="435"/>
      <c r="P71" s="391"/>
      <c r="Q71" s="433"/>
      <c r="R71" s="393">
        <f t="shared" si="0"/>
        <v>0</v>
      </c>
      <c r="S71" s="393">
        <f t="shared" si="1"/>
        <v>0</v>
      </c>
      <c r="T71" s="393">
        <f t="shared" si="2"/>
        <v>0</v>
      </c>
      <c r="U71" s="394">
        <f t="shared" si="3"/>
        <v>0</v>
      </c>
      <c r="W71" s="386"/>
      <c r="X71" s="386"/>
    </row>
    <row r="72" spans="1:24">
      <c r="A72" s="387" t="s">
        <v>188</v>
      </c>
      <c r="B72" s="389"/>
      <c r="C72" s="435"/>
      <c r="D72" s="389"/>
      <c r="E72" s="388"/>
      <c r="F72" s="359"/>
      <c r="G72" s="359"/>
      <c r="H72" s="359"/>
      <c r="I72" s="390"/>
      <c r="J72" s="358"/>
      <c r="K72" s="358"/>
      <c r="L72" s="358"/>
      <c r="M72" s="388"/>
      <c r="N72" s="437"/>
      <c r="O72" s="435"/>
      <c r="P72" s="391"/>
      <c r="Q72" s="433"/>
      <c r="R72" s="393">
        <f t="shared" si="0"/>
        <v>0</v>
      </c>
      <c r="S72" s="393">
        <f t="shared" si="1"/>
        <v>0</v>
      </c>
      <c r="T72" s="393">
        <f t="shared" si="2"/>
        <v>0</v>
      </c>
      <c r="U72" s="394">
        <f t="shared" si="3"/>
        <v>0</v>
      </c>
      <c r="W72" s="386"/>
      <c r="X72" s="386"/>
    </row>
    <row r="73" spans="1:24">
      <c r="A73" s="387" t="s">
        <v>188</v>
      </c>
      <c r="B73" s="389"/>
      <c r="C73" s="435"/>
      <c r="D73" s="389"/>
      <c r="E73" s="388"/>
      <c r="F73" s="359"/>
      <c r="G73" s="359"/>
      <c r="H73" s="359"/>
      <c r="I73" s="390"/>
      <c r="J73" s="358"/>
      <c r="K73" s="358"/>
      <c r="L73" s="358"/>
      <c r="M73" s="388"/>
      <c r="N73" s="437"/>
      <c r="O73" s="435"/>
      <c r="P73" s="391"/>
      <c r="Q73" s="433"/>
      <c r="R73" s="393">
        <f t="shared" si="0"/>
        <v>0</v>
      </c>
      <c r="S73" s="393">
        <f t="shared" si="1"/>
        <v>0</v>
      </c>
      <c r="T73" s="393">
        <f t="shared" si="2"/>
        <v>0</v>
      </c>
      <c r="U73" s="394">
        <f t="shared" si="3"/>
        <v>0</v>
      </c>
      <c r="W73" s="386"/>
      <c r="X73" s="386"/>
    </row>
    <row r="74" spans="1:24">
      <c r="A74" s="387" t="s">
        <v>188</v>
      </c>
      <c r="B74" s="389"/>
      <c r="C74" s="435"/>
      <c r="D74" s="389"/>
      <c r="E74" s="388"/>
      <c r="F74" s="359"/>
      <c r="G74" s="359"/>
      <c r="H74" s="359"/>
      <c r="I74" s="390"/>
      <c r="J74" s="358"/>
      <c r="K74" s="358"/>
      <c r="L74" s="358"/>
      <c r="M74" s="388"/>
      <c r="N74" s="437"/>
      <c r="O74" s="435"/>
      <c r="P74" s="391"/>
      <c r="Q74" s="433"/>
      <c r="R74" s="393">
        <f t="shared" si="0"/>
        <v>0</v>
      </c>
      <c r="S74" s="393">
        <f t="shared" si="1"/>
        <v>0</v>
      </c>
      <c r="T74" s="393">
        <f t="shared" si="2"/>
        <v>0</v>
      </c>
      <c r="U74" s="394">
        <f t="shared" si="3"/>
        <v>0</v>
      </c>
      <c r="W74" s="386"/>
      <c r="X74" s="386"/>
    </row>
    <row r="75" spans="1:24">
      <c r="A75" s="387" t="s">
        <v>188</v>
      </c>
      <c r="B75" s="389"/>
      <c r="C75" s="435"/>
      <c r="D75" s="389"/>
      <c r="E75" s="388"/>
      <c r="F75" s="359"/>
      <c r="G75" s="359"/>
      <c r="H75" s="359"/>
      <c r="I75" s="390"/>
      <c r="J75" s="358"/>
      <c r="K75" s="358"/>
      <c r="L75" s="358"/>
      <c r="M75" s="388"/>
      <c r="N75" s="437"/>
      <c r="O75" s="435"/>
      <c r="P75" s="391"/>
      <c r="Q75" s="433"/>
      <c r="R75" s="393">
        <f t="shared" si="0"/>
        <v>0</v>
      </c>
      <c r="S75" s="393">
        <f t="shared" si="1"/>
        <v>0</v>
      </c>
      <c r="T75" s="393">
        <f t="shared" si="2"/>
        <v>0</v>
      </c>
      <c r="U75" s="394">
        <f t="shared" si="3"/>
        <v>0</v>
      </c>
      <c r="W75" s="386"/>
      <c r="X75" s="386"/>
    </row>
    <row r="76" spans="1:24">
      <c r="A76" s="387" t="s">
        <v>188</v>
      </c>
      <c r="B76" s="389"/>
      <c r="C76" s="435"/>
      <c r="D76" s="389"/>
      <c r="E76" s="388"/>
      <c r="F76" s="359"/>
      <c r="G76" s="359"/>
      <c r="H76" s="359"/>
      <c r="I76" s="390"/>
      <c r="J76" s="358"/>
      <c r="K76" s="358"/>
      <c r="L76" s="358"/>
      <c r="M76" s="388"/>
      <c r="N76" s="437"/>
      <c r="O76" s="435"/>
      <c r="P76" s="391"/>
      <c r="Q76" s="433"/>
      <c r="R76" s="393">
        <f t="shared" si="0"/>
        <v>0</v>
      </c>
      <c r="S76" s="393">
        <f t="shared" si="1"/>
        <v>0</v>
      </c>
      <c r="T76" s="393">
        <f t="shared" si="2"/>
        <v>0</v>
      </c>
      <c r="U76" s="394">
        <f t="shared" si="3"/>
        <v>0</v>
      </c>
      <c r="W76" s="386"/>
      <c r="X76" s="386"/>
    </row>
    <row r="77" spans="1:24">
      <c r="A77" s="387" t="s">
        <v>188</v>
      </c>
      <c r="B77" s="389"/>
      <c r="C77" s="435"/>
      <c r="D77" s="389"/>
      <c r="E77" s="388"/>
      <c r="F77" s="359"/>
      <c r="G77" s="359"/>
      <c r="H77" s="359"/>
      <c r="I77" s="390"/>
      <c r="J77" s="358"/>
      <c r="K77" s="358"/>
      <c r="L77" s="358"/>
      <c r="M77" s="388"/>
      <c r="N77" s="437"/>
      <c r="O77" s="435"/>
      <c r="P77" s="391"/>
      <c r="Q77" s="433"/>
      <c r="R77" s="393">
        <f t="shared" ref="R77:R140" si="4">IFERROR(F77*J77,0)</f>
        <v>0</v>
      </c>
      <c r="S77" s="393">
        <f t="shared" ref="S77:S140" si="5">IFERROR(G77*K77,0)</f>
        <v>0</v>
      </c>
      <c r="T77" s="393">
        <f t="shared" ref="T77:T140" si="6">IFERROR(H77*L77,0)</f>
        <v>0</v>
      </c>
      <c r="U77" s="394">
        <f t="shared" ref="U77:U140" si="7">IFERROR(R77+S77+T77,0)</f>
        <v>0</v>
      </c>
      <c r="W77" s="386"/>
      <c r="X77" s="386"/>
    </row>
    <row r="78" spans="1:24">
      <c r="A78" s="387" t="s">
        <v>188</v>
      </c>
      <c r="B78" s="389"/>
      <c r="C78" s="435"/>
      <c r="D78" s="389"/>
      <c r="E78" s="388"/>
      <c r="F78" s="359"/>
      <c r="G78" s="359"/>
      <c r="H78" s="359"/>
      <c r="I78" s="390"/>
      <c r="J78" s="358"/>
      <c r="K78" s="358"/>
      <c r="L78" s="358"/>
      <c r="M78" s="388"/>
      <c r="N78" s="437"/>
      <c r="O78" s="435"/>
      <c r="P78" s="391"/>
      <c r="Q78" s="433"/>
      <c r="R78" s="393">
        <f t="shared" si="4"/>
        <v>0</v>
      </c>
      <c r="S78" s="393">
        <f t="shared" si="5"/>
        <v>0</v>
      </c>
      <c r="T78" s="393">
        <f t="shared" si="6"/>
        <v>0</v>
      </c>
      <c r="U78" s="394">
        <f t="shared" si="7"/>
        <v>0</v>
      </c>
      <c r="W78" s="386"/>
      <c r="X78" s="386"/>
    </row>
    <row r="79" spans="1:24">
      <c r="A79" s="387" t="s">
        <v>188</v>
      </c>
      <c r="B79" s="389"/>
      <c r="C79" s="435"/>
      <c r="D79" s="389"/>
      <c r="E79" s="388"/>
      <c r="F79" s="359"/>
      <c r="G79" s="359"/>
      <c r="H79" s="359"/>
      <c r="I79" s="390"/>
      <c r="J79" s="358"/>
      <c r="K79" s="358"/>
      <c r="L79" s="358"/>
      <c r="M79" s="388"/>
      <c r="N79" s="437"/>
      <c r="O79" s="435"/>
      <c r="P79" s="391"/>
      <c r="Q79" s="433"/>
      <c r="R79" s="393">
        <f t="shared" si="4"/>
        <v>0</v>
      </c>
      <c r="S79" s="393">
        <f t="shared" si="5"/>
        <v>0</v>
      </c>
      <c r="T79" s="393">
        <f t="shared" si="6"/>
        <v>0</v>
      </c>
      <c r="U79" s="394">
        <f t="shared" si="7"/>
        <v>0</v>
      </c>
      <c r="W79" s="386"/>
      <c r="X79" s="386"/>
    </row>
    <row r="80" spans="1:24">
      <c r="A80" s="387" t="s">
        <v>188</v>
      </c>
      <c r="B80" s="389"/>
      <c r="C80" s="435"/>
      <c r="D80" s="389"/>
      <c r="E80" s="388"/>
      <c r="F80" s="359"/>
      <c r="G80" s="359"/>
      <c r="H80" s="359"/>
      <c r="I80" s="390"/>
      <c r="J80" s="358"/>
      <c r="K80" s="358"/>
      <c r="L80" s="358"/>
      <c r="M80" s="388"/>
      <c r="N80" s="437"/>
      <c r="O80" s="435"/>
      <c r="P80" s="391"/>
      <c r="Q80" s="433"/>
      <c r="R80" s="393">
        <f t="shared" si="4"/>
        <v>0</v>
      </c>
      <c r="S80" s="393">
        <f t="shared" si="5"/>
        <v>0</v>
      </c>
      <c r="T80" s="393">
        <f t="shared" si="6"/>
        <v>0</v>
      </c>
      <c r="U80" s="394">
        <f t="shared" si="7"/>
        <v>0</v>
      </c>
      <c r="W80" s="386"/>
      <c r="X80" s="386"/>
    </row>
    <row r="81" spans="1:24">
      <c r="A81" s="387" t="s">
        <v>188</v>
      </c>
      <c r="B81" s="389"/>
      <c r="C81" s="435"/>
      <c r="D81" s="389"/>
      <c r="E81" s="388"/>
      <c r="F81" s="359"/>
      <c r="G81" s="359"/>
      <c r="H81" s="359"/>
      <c r="I81" s="390"/>
      <c r="J81" s="358"/>
      <c r="K81" s="358"/>
      <c r="L81" s="358"/>
      <c r="M81" s="388"/>
      <c r="N81" s="437"/>
      <c r="O81" s="435"/>
      <c r="P81" s="391"/>
      <c r="Q81" s="433"/>
      <c r="R81" s="393">
        <f t="shared" si="4"/>
        <v>0</v>
      </c>
      <c r="S81" s="393">
        <f t="shared" si="5"/>
        <v>0</v>
      </c>
      <c r="T81" s="393">
        <f t="shared" si="6"/>
        <v>0</v>
      </c>
      <c r="U81" s="394">
        <f t="shared" si="7"/>
        <v>0</v>
      </c>
      <c r="W81" s="386"/>
      <c r="X81" s="386"/>
    </row>
    <row r="82" spans="1:24">
      <c r="A82" s="387" t="s">
        <v>188</v>
      </c>
      <c r="B82" s="389"/>
      <c r="C82" s="435"/>
      <c r="D82" s="389"/>
      <c r="E82" s="388"/>
      <c r="F82" s="359"/>
      <c r="G82" s="359"/>
      <c r="H82" s="359"/>
      <c r="I82" s="390"/>
      <c r="J82" s="358"/>
      <c r="K82" s="358"/>
      <c r="L82" s="358"/>
      <c r="M82" s="388"/>
      <c r="N82" s="437"/>
      <c r="O82" s="435"/>
      <c r="P82" s="391"/>
      <c r="Q82" s="433"/>
      <c r="R82" s="393">
        <f t="shared" si="4"/>
        <v>0</v>
      </c>
      <c r="S82" s="393">
        <f t="shared" si="5"/>
        <v>0</v>
      </c>
      <c r="T82" s="393">
        <f t="shared" si="6"/>
        <v>0</v>
      </c>
      <c r="U82" s="394">
        <f t="shared" si="7"/>
        <v>0</v>
      </c>
      <c r="W82" s="386"/>
      <c r="X82" s="386"/>
    </row>
    <row r="83" spans="1:24">
      <c r="A83" s="387" t="s">
        <v>188</v>
      </c>
      <c r="B83" s="389"/>
      <c r="C83" s="435"/>
      <c r="D83" s="389"/>
      <c r="E83" s="388"/>
      <c r="F83" s="359"/>
      <c r="G83" s="359"/>
      <c r="H83" s="359"/>
      <c r="I83" s="390"/>
      <c r="J83" s="358"/>
      <c r="K83" s="358"/>
      <c r="L83" s="358"/>
      <c r="M83" s="388"/>
      <c r="N83" s="437"/>
      <c r="O83" s="435"/>
      <c r="P83" s="391"/>
      <c r="Q83" s="433"/>
      <c r="R83" s="393">
        <f t="shared" si="4"/>
        <v>0</v>
      </c>
      <c r="S83" s="393">
        <f t="shared" si="5"/>
        <v>0</v>
      </c>
      <c r="T83" s="393">
        <f t="shared" si="6"/>
        <v>0</v>
      </c>
      <c r="U83" s="394">
        <f t="shared" si="7"/>
        <v>0</v>
      </c>
      <c r="W83" s="386"/>
      <c r="X83" s="386"/>
    </row>
    <row r="84" spans="1:24">
      <c r="A84" s="387" t="s">
        <v>188</v>
      </c>
      <c r="B84" s="389"/>
      <c r="C84" s="435"/>
      <c r="D84" s="389"/>
      <c r="E84" s="388"/>
      <c r="F84" s="359"/>
      <c r="G84" s="359"/>
      <c r="H84" s="359"/>
      <c r="I84" s="390"/>
      <c r="J84" s="358"/>
      <c r="K84" s="358"/>
      <c r="L84" s="358"/>
      <c r="M84" s="388"/>
      <c r="N84" s="437"/>
      <c r="O84" s="435"/>
      <c r="P84" s="391"/>
      <c r="Q84" s="433"/>
      <c r="R84" s="393">
        <f t="shared" si="4"/>
        <v>0</v>
      </c>
      <c r="S84" s="393">
        <f t="shared" si="5"/>
        <v>0</v>
      </c>
      <c r="T84" s="393">
        <f t="shared" si="6"/>
        <v>0</v>
      </c>
      <c r="U84" s="394">
        <f t="shared" si="7"/>
        <v>0</v>
      </c>
      <c r="W84" s="386"/>
      <c r="X84" s="386"/>
    </row>
    <row r="85" spans="1:24">
      <c r="A85" s="387" t="s">
        <v>188</v>
      </c>
      <c r="B85" s="389"/>
      <c r="C85" s="435"/>
      <c r="D85" s="389"/>
      <c r="E85" s="388"/>
      <c r="F85" s="359"/>
      <c r="G85" s="359"/>
      <c r="H85" s="359"/>
      <c r="I85" s="390"/>
      <c r="J85" s="358"/>
      <c r="K85" s="358"/>
      <c r="L85" s="358"/>
      <c r="M85" s="388"/>
      <c r="N85" s="437"/>
      <c r="O85" s="435"/>
      <c r="P85" s="391"/>
      <c r="Q85" s="433"/>
      <c r="R85" s="393">
        <f t="shared" si="4"/>
        <v>0</v>
      </c>
      <c r="S85" s="393">
        <f t="shared" si="5"/>
        <v>0</v>
      </c>
      <c r="T85" s="393">
        <f t="shared" si="6"/>
        <v>0</v>
      </c>
      <c r="U85" s="394">
        <f t="shared" si="7"/>
        <v>0</v>
      </c>
      <c r="W85" s="386"/>
      <c r="X85" s="386"/>
    </row>
    <row r="86" spans="1:24">
      <c r="A86" s="387" t="s">
        <v>188</v>
      </c>
      <c r="B86" s="389"/>
      <c r="C86" s="435"/>
      <c r="D86" s="389"/>
      <c r="E86" s="388"/>
      <c r="F86" s="359"/>
      <c r="G86" s="359"/>
      <c r="H86" s="359"/>
      <c r="I86" s="390"/>
      <c r="J86" s="358"/>
      <c r="K86" s="358"/>
      <c r="L86" s="358"/>
      <c r="M86" s="388"/>
      <c r="N86" s="437"/>
      <c r="O86" s="435"/>
      <c r="P86" s="391"/>
      <c r="Q86" s="433"/>
      <c r="R86" s="393">
        <f t="shared" si="4"/>
        <v>0</v>
      </c>
      <c r="S86" s="393">
        <f t="shared" si="5"/>
        <v>0</v>
      </c>
      <c r="T86" s="393">
        <f t="shared" si="6"/>
        <v>0</v>
      </c>
      <c r="U86" s="394">
        <f t="shared" si="7"/>
        <v>0</v>
      </c>
      <c r="W86" s="386"/>
      <c r="X86" s="386"/>
    </row>
    <row r="87" spans="1:24">
      <c r="A87" s="387" t="s">
        <v>188</v>
      </c>
      <c r="B87" s="389"/>
      <c r="C87" s="435"/>
      <c r="D87" s="389"/>
      <c r="E87" s="388"/>
      <c r="F87" s="359"/>
      <c r="G87" s="359"/>
      <c r="H87" s="359"/>
      <c r="I87" s="390"/>
      <c r="J87" s="358"/>
      <c r="K87" s="358"/>
      <c r="L87" s="358"/>
      <c r="M87" s="388"/>
      <c r="N87" s="437"/>
      <c r="O87" s="435"/>
      <c r="P87" s="391"/>
      <c r="Q87" s="433"/>
      <c r="R87" s="393">
        <f t="shared" si="4"/>
        <v>0</v>
      </c>
      <c r="S87" s="393">
        <f t="shared" si="5"/>
        <v>0</v>
      </c>
      <c r="T87" s="393">
        <f t="shared" si="6"/>
        <v>0</v>
      </c>
      <c r="U87" s="394">
        <f t="shared" si="7"/>
        <v>0</v>
      </c>
      <c r="W87" s="386"/>
      <c r="X87" s="386"/>
    </row>
    <row r="88" spans="1:24">
      <c r="A88" s="387" t="s">
        <v>188</v>
      </c>
      <c r="B88" s="389"/>
      <c r="C88" s="435"/>
      <c r="D88" s="389"/>
      <c r="E88" s="388"/>
      <c r="F88" s="359"/>
      <c r="G88" s="359"/>
      <c r="H88" s="359"/>
      <c r="I88" s="390"/>
      <c r="J88" s="358"/>
      <c r="K88" s="358"/>
      <c r="L88" s="358"/>
      <c r="M88" s="388"/>
      <c r="N88" s="437"/>
      <c r="O88" s="435"/>
      <c r="P88" s="391"/>
      <c r="Q88" s="433"/>
      <c r="R88" s="393">
        <f t="shared" si="4"/>
        <v>0</v>
      </c>
      <c r="S88" s="393">
        <f t="shared" si="5"/>
        <v>0</v>
      </c>
      <c r="T88" s="393">
        <f t="shared" si="6"/>
        <v>0</v>
      </c>
      <c r="U88" s="394">
        <f t="shared" si="7"/>
        <v>0</v>
      </c>
      <c r="W88" s="386"/>
      <c r="X88" s="386"/>
    </row>
    <row r="89" spans="1:24">
      <c r="A89" s="387" t="s">
        <v>188</v>
      </c>
      <c r="B89" s="389"/>
      <c r="C89" s="435"/>
      <c r="D89" s="389"/>
      <c r="E89" s="388"/>
      <c r="F89" s="359"/>
      <c r="G89" s="359"/>
      <c r="H89" s="359"/>
      <c r="I89" s="390"/>
      <c r="J89" s="358"/>
      <c r="K89" s="358"/>
      <c r="L89" s="358"/>
      <c r="M89" s="388"/>
      <c r="N89" s="437"/>
      <c r="O89" s="435"/>
      <c r="P89" s="391"/>
      <c r="Q89" s="433"/>
      <c r="R89" s="393">
        <f t="shared" si="4"/>
        <v>0</v>
      </c>
      <c r="S89" s="393">
        <f t="shared" si="5"/>
        <v>0</v>
      </c>
      <c r="T89" s="393">
        <f t="shared" si="6"/>
        <v>0</v>
      </c>
      <c r="U89" s="394">
        <f t="shared" si="7"/>
        <v>0</v>
      </c>
      <c r="W89" s="386"/>
      <c r="X89" s="386"/>
    </row>
    <row r="90" spans="1:24">
      <c r="A90" s="387" t="s">
        <v>188</v>
      </c>
      <c r="B90" s="389"/>
      <c r="C90" s="435"/>
      <c r="D90" s="389"/>
      <c r="E90" s="388"/>
      <c r="F90" s="359"/>
      <c r="G90" s="359"/>
      <c r="H90" s="359"/>
      <c r="I90" s="390"/>
      <c r="J90" s="358"/>
      <c r="K90" s="358"/>
      <c r="L90" s="358"/>
      <c r="M90" s="388"/>
      <c r="N90" s="437"/>
      <c r="O90" s="435"/>
      <c r="P90" s="391"/>
      <c r="Q90" s="433"/>
      <c r="R90" s="393">
        <f t="shared" si="4"/>
        <v>0</v>
      </c>
      <c r="S90" s="393">
        <f t="shared" si="5"/>
        <v>0</v>
      </c>
      <c r="T90" s="393">
        <f t="shared" si="6"/>
        <v>0</v>
      </c>
      <c r="U90" s="394">
        <f t="shared" si="7"/>
        <v>0</v>
      </c>
      <c r="W90" s="386"/>
      <c r="X90" s="386"/>
    </row>
    <row r="91" spans="1:24">
      <c r="A91" s="387" t="s">
        <v>188</v>
      </c>
      <c r="B91" s="389"/>
      <c r="C91" s="435"/>
      <c r="D91" s="389"/>
      <c r="E91" s="388"/>
      <c r="F91" s="359"/>
      <c r="G91" s="359"/>
      <c r="H91" s="359"/>
      <c r="I91" s="390"/>
      <c r="J91" s="358"/>
      <c r="K91" s="358"/>
      <c r="L91" s="358"/>
      <c r="M91" s="388"/>
      <c r="N91" s="437"/>
      <c r="O91" s="435"/>
      <c r="P91" s="391"/>
      <c r="Q91" s="433"/>
      <c r="R91" s="393">
        <f t="shared" si="4"/>
        <v>0</v>
      </c>
      <c r="S91" s="393">
        <f t="shared" si="5"/>
        <v>0</v>
      </c>
      <c r="T91" s="393">
        <f t="shared" si="6"/>
        <v>0</v>
      </c>
      <c r="U91" s="394">
        <f t="shared" si="7"/>
        <v>0</v>
      </c>
      <c r="W91" s="386"/>
      <c r="X91" s="386"/>
    </row>
    <row r="92" spans="1:24">
      <c r="A92" s="387" t="s">
        <v>188</v>
      </c>
      <c r="B92" s="389"/>
      <c r="C92" s="435"/>
      <c r="D92" s="389"/>
      <c r="E92" s="388"/>
      <c r="F92" s="359"/>
      <c r="G92" s="359"/>
      <c r="H92" s="359"/>
      <c r="I92" s="390"/>
      <c r="J92" s="358"/>
      <c r="K92" s="358"/>
      <c r="L92" s="358"/>
      <c r="M92" s="388"/>
      <c r="N92" s="437"/>
      <c r="O92" s="435"/>
      <c r="P92" s="391"/>
      <c r="Q92" s="433"/>
      <c r="R92" s="393">
        <f t="shared" si="4"/>
        <v>0</v>
      </c>
      <c r="S92" s="393">
        <f t="shared" si="5"/>
        <v>0</v>
      </c>
      <c r="T92" s="393">
        <f t="shared" si="6"/>
        <v>0</v>
      </c>
      <c r="U92" s="394">
        <f t="shared" si="7"/>
        <v>0</v>
      </c>
      <c r="W92" s="386"/>
      <c r="X92" s="386"/>
    </row>
    <row r="93" spans="1:24">
      <c r="A93" s="387" t="s">
        <v>188</v>
      </c>
      <c r="B93" s="389"/>
      <c r="C93" s="435"/>
      <c r="D93" s="389"/>
      <c r="E93" s="388"/>
      <c r="F93" s="359"/>
      <c r="G93" s="359"/>
      <c r="H93" s="359"/>
      <c r="I93" s="390"/>
      <c r="J93" s="358"/>
      <c r="K93" s="358"/>
      <c r="L93" s="358"/>
      <c r="M93" s="388"/>
      <c r="N93" s="437"/>
      <c r="O93" s="435"/>
      <c r="P93" s="391"/>
      <c r="Q93" s="433"/>
      <c r="R93" s="393">
        <f t="shared" si="4"/>
        <v>0</v>
      </c>
      <c r="S93" s="393">
        <f t="shared" si="5"/>
        <v>0</v>
      </c>
      <c r="T93" s="393">
        <f t="shared" si="6"/>
        <v>0</v>
      </c>
      <c r="U93" s="394">
        <f t="shared" si="7"/>
        <v>0</v>
      </c>
      <c r="W93" s="386"/>
      <c r="X93" s="386"/>
    </row>
    <row r="94" spans="1:24">
      <c r="A94" s="387" t="s">
        <v>188</v>
      </c>
      <c r="B94" s="389"/>
      <c r="C94" s="435"/>
      <c r="D94" s="389"/>
      <c r="E94" s="388"/>
      <c r="F94" s="359"/>
      <c r="G94" s="359"/>
      <c r="H94" s="359"/>
      <c r="I94" s="390"/>
      <c r="J94" s="358"/>
      <c r="K94" s="358"/>
      <c r="L94" s="358"/>
      <c r="M94" s="388"/>
      <c r="N94" s="437"/>
      <c r="O94" s="435"/>
      <c r="P94" s="391"/>
      <c r="Q94" s="433"/>
      <c r="R94" s="393">
        <f t="shared" si="4"/>
        <v>0</v>
      </c>
      <c r="S94" s="393">
        <f t="shared" si="5"/>
        <v>0</v>
      </c>
      <c r="T94" s="393">
        <f t="shared" si="6"/>
        <v>0</v>
      </c>
      <c r="U94" s="394">
        <f t="shared" si="7"/>
        <v>0</v>
      </c>
      <c r="W94" s="386"/>
      <c r="X94" s="386"/>
    </row>
    <row r="95" spans="1:24">
      <c r="A95" s="387" t="s">
        <v>188</v>
      </c>
      <c r="B95" s="389"/>
      <c r="C95" s="435"/>
      <c r="D95" s="389"/>
      <c r="E95" s="388"/>
      <c r="F95" s="359"/>
      <c r="G95" s="359"/>
      <c r="H95" s="359"/>
      <c r="I95" s="390"/>
      <c r="J95" s="358"/>
      <c r="K95" s="358"/>
      <c r="L95" s="358"/>
      <c r="M95" s="388"/>
      <c r="N95" s="437"/>
      <c r="O95" s="435"/>
      <c r="P95" s="391"/>
      <c r="Q95" s="433"/>
      <c r="R95" s="393">
        <f t="shared" si="4"/>
        <v>0</v>
      </c>
      <c r="S95" s="393">
        <f t="shared" si="5"/>
        <v>0</v>
      </c>
      <c r="T95" s="393">
        <f t="shared" si="6"/>
        <v>0</v>
      </c>
      <c r="U95" s="394">
        <f t="shared" si="7"/>
        <v>0</v>
      </c>
      <c r="W95" s="386"/>
      <c r="X95" s="386"/>
    </row>
    <row r="96" spans="1:24">
      <c r="A96" s="387" t="s">
        <v>188</v>
      </c>
      <c r="B96" s="389"/>
      <c r="C96" s="435"/>
      <c r="D96" s="389"/>
      <c r="E96" s="388"/>
      <c r="F96" s="359"/>
      <c r="G96" s="359"/>
      <c r="H96" s="359"/>
      <c r="I96" s="390"/>
      <c r="J96" s="358"/>
      <c r="K96" s="358"/>
      <c r="L96" s="358"/>
      <c r="M96" s="388"/>
      <c r="N96" s="437"/>
      <c r="O96" s="435"/>
      <c r="P96" s="391"/>
      <c r="Q96" s="433"/>
      <c r="R96" s="393">
        <f t="shared" si="4"/>
        <v>0</v>
      </c>
      <c r="S96" s="393">
        <f t="shared" si="5"/>
        <v>0</v>
      </c>
      <c r="T96" s="393">
        <f t="shared" si="6"/>
        <v>0</v>
      </c>
      <c r="U96" s="394">
        <f t="shared" si="7"/>
        <v>0</v>
      </c>
      <c r="W96" s="386"/>
      <c r="X96" s="386"/>
    </row>
    <row r="97" spans="1:24">
      <c r="A97" s="387" t="s">
        <v>188</v>
      </c>
      <c r="B97" s="389"/>
      <c r="C97" s="435"/>
      <c r="D97" s="389"/>
      <c r="E97" s="388"/>
      <c r="F97" s="359"/>
      <c r="G97" s="359"/>
      <c r="H97" s="359"/>
      <c r="I97" s="390"/>
      <c r="J97" s="358"/>
      <c r="K97" s="358"/>
      <c r="L97" s="358"/>
      <c r="M97" s="388"/>
      <c r="N97" s="437"/>
      <c r="O97" s="435"/>
      <c r="P97" s="391"/>
      <c r="Q97" s="433"/>
      <c r="R97" s="393">
        <f t="shared" si="4"/>
        <v>0</v>
      </c>
      <c r="S97" s="393">
        <f t="shared" si="5"/>
        <v>0</v>
      </c>
      <c r="T97" s="393">
        <f t="shared" si="6"/>
        <v>0</v>
      </c>
      <c r="U97" s="394">
        <f t="shared" si="7"/>
        <v>0</v>
      </c>
      <c r="W97" s="386"/>
      <c r="X97" s="386"/>
    </row>
    <row r="98" spans="1:24">
      <c r="A98" s="387" t="s">
        <v>188</v>
      </c>
      <c r="B98" s="389"/>
      <c r="C98" s="435"/>
      <c r="D98" s="389"/>
      <c r="E98" s="388"/>
      <c r="F98" s="359"/>
      <c r="G98" s="359"/>
      <c r="H98" s="359"/>
      <c r="I98" s="390"/>
      <c r="J98" s="358"/>
      <c r="K98" s="358"/>
      <c r="L98" s="358"/>
      <c r="M98" s="388"/>
      <c r="N98" s="437"/>
      <c r="O98" s="435"/>
      <c r="P98" s="391"/>
      <c r="Q98" s="433"/>
      <c r="R98" s="393">
        <f t="shared" si="4"/>
        <v>0</v>
      </c>
      <c r="S98" s="393">
        <f t="shared" si="5"/>
        <v>0</v>
      </c>
      <c r="T98" s="393">
        <f t="shared" si="6"/>
        <v>0</v>
      </c>
      <c r="U98" s="394">
        <f t="shared" si="7"/>
        <v>0</v>
      </c>
      <c r="W98" s="386"/>
      <c r="X98" s="386"/>
    </row>
    <row r="99" spans="1:24">
      <c r="A99" s="387" t="s">
        <v>188</v>
      </c>
      <c r="B99" s="389"/>
      <c r="C99" s="435"/>
      <c r="D99" s="389"/>
      <c r="E99" s="388"/>
      <c r="F99" s="359"/>
      <c r="G99" s="359"/>
      <c r="H99" s="359"/>
      <c r="I99" s="390"/>
      <c r="J99" s="358"/>
      <c r="K99" s="358"/>
      <c r="L99" s="358"/>
      <c r="M99" s="388"/>
      <c r="N99" s="437"/>
      <c r="O99" s="435"/>
      <c r="P99" s="391"/>
      <c r="Q99" s="433"/>
      <c r="R99" s="393">
        <f t="shared" si="4"/>
        <v>0</v>
      </c>
      <c r="S99" s="393">
        <f t="shared" si="5"/>
        <v>0</v>
      </c>
      <c r="T99" s="393">
        <f t="shared" si="6"/>
        <v>0</v>
      </c>
      <c r="U99" s="394">
        <f t="shared" si="7"/>
        <v>0</v>
      </c>
      <c r="W99" s="386"/>
      <c r="X99" s="386"/>
    </row>
    <row r="100" spans="1:24">
      <c r="A100" s="387" t="s">
        <v>188</v>
      </c>
      <c r="B100" s="389"/>
      <c r="C100" s="435"/>
      <c r="D100" s="389"/>
      <c r="E100" s="388"/>
      <c r="F100" s="359"/>
      <c r="G100" s="359"/>
      <c r="H100" s="359"/>
      <c r="I100" s="390"/>
      <c r="J100" s="358"/>
      <c r="K100" s="358"/>
      <c r="L100" s="358"/>
      <c r="M100" s="388"/>
      <c r="N100" s="437"/>
      <c r="O100" s="435"/>
      <c r="P100" s="391"/>
      <c r="Q100" s="433"/>
      <c r="R100" s="393">
        <f t="shared" si="4"/>
        <v>0</v>
      </c>
      <c r="S100" s="393">
        <f t="shared" si="5"/>
        <v>0</v>
      </c>
      <c r="T100" s="393">
        <f t="shared" si="6"/>
        <v>0</v>
      </c>
      <c r="U100" s="394">
        <f t="shared" si="7"/>
        <v>0</v>
      </c>
      <c r="W100" s="386"/>
      <c r="X100" s="386"/>
    </row>
    <row r="101" spans="1:24">
      <c r="A101" s="387" t="s">
        <v>188</v>
      </c>
      <c r="B101" s="389"/>
      <c r="C101" s="435"/>
      <c r="D101" s="389"/>
      <c r="E101" s="388"/>
      <c r="F101" s="359"/>
      <c r="G101" s="359"/>
      <c r="H101" s="359"/>
      <c r="I101" s="390"/>
      <c r="J101" s="358"/>
      <c r="K101" s="358"/>
      <c r="L101" s="358"/>
      <c r="M101" s="388"/>
      <c r="N101" s="437"/>
      <c r="O101" s="435"/>
      <c r="P101" s="391"/>
      <c r="Q101" s="433"/>
      <c r="R101" s="393">
        <f t="shared" si="4"/>
        <v>0</v>
      </c>
      <c r="S101" s="393">
        <f t="shared" si="5"/>
        <v>0</v>
      </c>
      <c r="T101" s="393">
        <f t="shared" si="6"/>
        <v>0</v>
      </c>
      <c r="U101" s="394">
        <f t="shared" si="7"/>
        <v>0</v>
      </c>
      <c r="W101" s="386"/>
      <c r="X101" s="386"/>
    </row>
    <row r="102" spans="1:24">
      <c r="A102" s="387" t="s">
        <v>188</v>
      </c>
      <c r="B102" s="389"/>
      <c r="C102" s="435"/>
      <c r="D102" s="389"/>
      <c r="E102" s="388"/>
      <c r="F102" s="359"/>
      <c r="G102" s="359"/>
      <c r="H102" s="359"/>
      <c r="I102" s="390"/>
      <c r="J102" s="358"/>
      <c r="K102" s="358"/>
      <c r="L102" s="358"/>
      <c r="M102" s="388"/>
      <c r="N102" s="437"/>
      <c r="O102" s="435"/>
      <c r="P102" s="391"/>
      <c r="Q102" s="433"/>
      <c r="R102" s="393">
        <f t="shared" si="4"/>
        <v>0</v>
      </c>
      <c r="S102" s="393">
        <f t="shared" si="5"/>
        <v>0</v>
      </c>
      <c r="T102" s="393">
        <f t="shared" si="6"/>
        <v>0</v>
      </c>
      <c r="U102" s="394">
        <f t="shared" si="7"/>
        <v>0</v>
      </c>
      <c r="W102" s="386"/>
      <c r="X102" s="386"/>
    </row>
    <row r="103" spans="1:24">
      <c r="A103" s="387" t="s">
        <v>188</v>
      </c>
      <c r="B103" s="389"/>
      <c r="C103" s="435"/>
      <c r="D103" s="389"/>
      <c r="E103" s="388"/>
      <c r="F103" s="359"/>
      <c r="G103" s="359"/>
      <c r="H103" s="359"/>
      <c r="I103" s="390"/>
      <c r="J103" s="358"/>
      <c r="K103" s="358"/>
      <c r="L103" s="358"/>
      <c r="M103" s="388"/>
      <c r="N103" s="437"/>
      <c r="O103" s="435"/>
      <c r="P103" s="391"/>
      <c r="Q103" s="433"/>
      <c r="R103" s="393">
        <f t="shared" si="4"/>
        <v>0</v>
      </c>
      <c r="S103" s="393">
        <f t="shared" si="5"/>
        <v>0</v>
      </c>
      <c r="T103" s="393">
        <f t="shared" si="6"/>
        <v>0</v>
      </c>
      <c r="U103" s="394">
        <f t="shared" si="7"/>
        <v>0</v>
      </c>
      <c r="W103" s="386"/>
      <c r="X103" s="386"/>
    </row>
    <row r="104" spans="1:24">
      <c r="A104" s="387" t="s">
        <v>188</v>
      </c>
      <c r="B104" s="389"/>
      <c r="C104" s="435"/>
      <c r="D104" s="389"/>
      <c r="E104" s="388"/>
      <c r="F104" s="359"/>
      <c r="G104" s="359"/>
      <c r="H104" s="359"/>
      <c r="I104" s="390"/>
      <c r="J104" s="358"/>
      <c r="K104" s="358"/>
      <c r="L104" s="358"/>
      <c r="M104" s="388"/>
      <c r="N104" s="437"/>
      <c r="O104" s="435"/>
      <c r="P104" s="391"/>
      <c r="Q104" s="433"/>
      <c r="R104" s="393">
        <f t="shared" si="4"/>
        <v>0</v>
      </c>
      <c r="S104" s="393">
        <f t="shared" si="5"/>
        <v>0</v>
      </c>
      <c r="T104" s="393">
        <f t="shared" si="6"/>
        <v>0</v>
      </c>
      <c r="U104" s="394">
        <f t="shared" si="7"/>
        <v>0</v>
      </c>
      <c r="W104" s="386"/>
      <c r="X104" s="386"/>
    </row>
    <row r="105" spans="1:24">
      <c r="A105" s="387" t="s">
        <v>188</v>
      </c>
      <c r="B105" s="389"/>
      <c r="C105" s="435"/>
      <c r="D105" s="389"/>
      <c r="E105" s="388"/>
      <c r="F105" s="359"/>
      <c r="G105" s="359"/>
      <c r="H105" s="359"/>
      <c r="I105" s="390"/>
      <c r="J105" s="358"/>
      <c r="K105" s="358"/>
      <c r="L105" s="358"/>
      <c r="M105" s="388"/>
      <c r="N105" s="437"/>
      <c r="O105" s="435"/>
      <c r="P105" s="391"/>
      <c r="Q105" s="433"/>
      <c r="R105" s="393">
        <f t="shared" si="4"/>
        <v>0</v>
      </c>
      <c r="S105" s="393">
        <f t="shared" si="5"/>
        <v>0</v>
      </c>
      <c r="T105" s="393">
        <f t="shared" si="6"/>
        <v>0</v>
      </c>
      <c r="U105" s="394">
        <f t="shared" si="7"/>
        <v>0</v>
      </c>
      <c r="W105" s="386"/>
      <c r="X105" s="386"/>
    </row>
    <row r="106" spans="1:24">
      <c r="A106" s="387" t="s">
        <v>188</v>
      </c>
      <c r="B106" s="389"/>
      <c r="C106" s="435"/>
      <c r="D106" s="389"/>
      <c r="E106" s="388"/>
      <c r="F106" s="359"/>
      <c r="G106" s="359"/>
      <c r="H106" s="359"/>
      <c r="I106" s="390"/>
      <c r="J106" s="358"/>
      <c r="K106" s="358"/>
      <c r="L106" s="358"/>
      <c r="M106" s="388"/>
      <c r="N106" s="437"/>
      <c r="O106" s="435"/>
      <c r="P106" s="391"/>
      <c r="Q106" s="433"/>
      <c r="R106" s="393">
        <f t="shared" si="4"/>
        <v>0</v>
      </c>
      <c r="S106" s="393">
        <f t="shared" si="5"/>
        <v>0</v>
      </c>
      <c r="T106" s="393">
        <f t="shared" si="6"/>
        <v>0</v>
      </c>
      <c r="U106" s="394">
        <f t="shared" si="7"/>
        <v>0</v>
      </c>
      <c r="W106" s="386"/>
      <c r="X106" s="386"/>
    </row>
    <row r="107" spans="1:24">
      <c r="A107" s="387" t="s">
        <v>188</v>
      </c>
      <c r="B107" s="389"/>
      <c r="C107" s="435"/>
      <c r="D107" s="389"/>
      <c r="E107" s="388"/>
      <c r="F107" s="359"/>
      <c r="G107" s="359"/>
      <c r="H107" s="359"/>
      <c r="I107" s="390"/>
      <c r="J107" s="358"/>
      <c r="K107" s="358"/>
      <c r="L107" s="358"/>
      <c r="M107" s="388"/>
      <c r="N107" s="437"/>
      <c r="O107" s="435"/>
      <c r="P107" s="391"/>
      <c r="Q107" s="433"/>
      <c r="R107" s="393">
        <f t="shared" si="4"/>
        <v>0</v>
      </c>
      <c r="S107" s="393">
        <f t="shared" si="5"/>
        <v>0</v>
      </c>
      <c r="T107" s="393">
        <f t="shared" si="6"/>
        <v>0</v>
      </c>
      <c r="U107" s="394">
        <f t="shared" si="7"/>
        <v>0</v>
      </c>
      <c r="W107" s="386"/>
      <c r="X107" s="386"/>
    </row>
    <row r="108" spans="1:24">
      <c r="A108" s="387" t="s">
        <v>188</v>
      </c>
      <c r="B108" s="389"/>
      <c r="C108" s="435"/>
      <c r="D108" s="389"/>
      <c r="E108" s="388"/>
      <c r="F108" s="359"/>
      <c r="G108" s="359"/>
      <c r="H108" s="359"/>
      <c r="I108" s="390"/>
      <c r="J108" s="358"/>
      <c r="K108" s="358"/>
      <c r="L108" s="358"/>
      <c r="M108" s="388"/>
      <c r="N108" s="437"/>
      <c r="O108" s="435"/>
      <c r="P108" s="391"/>
      <c r="Q108" s="433"/>
      <c r="R108" s="393">
        <f t="shared" si="4"/>
        <v>0</v>
      </c>
      <c r="S108" s="393">
        <f t="shared" si="5"/>
        <v>0</v>
      </c>
      <c r="T108" s="393">
        <f t="shared" si="6"/>
        <v>0</v>
      </c>
      <c r="U108" s="394">
        <f t="shared" si="7"/>
        <v>0</v>
      </c>
      <c r="W108" s="386"/>
      <c r="X108" s="386"/>
    </row>
    <row r="109" spans="1:24">
      <c r="A109" s="387" t="s">
        <v>188</v>
      </c>
      <c r="B109" s="389"/>
      <c r="C109" s="435"/>
      <c r="D109" s="389"/>
      <c r="E109" s="388"/>
      <c r="F109" s="359"/>
      <c r="G109" s="359"/>
      <c r="H109" s="359"/>
      <c r="I109" s="390"/>
      <c r="J109" s="358"/>
      <c r="K109" s="358"/>
      <c r="L109" s="358"/>
      <c r="M109" s="388"/>
      <c r="N109" s="437"/>
      <c r="O109" s="435"/>
      <c r="P109" s="391"/>
      <c r="Q109" s="433"/>
      <c r="R109" s="393">
        <f t="shared" si="4"/>
        <v>0</v>
      </c>
      <c r="S109" s="393">
        <f t="shared" si="5"/>
        <v>0</v>
      </c>
      <c r="T109" s="393">
        <f t="shared" si="6"/>
        <v>0</v>
      </c>
      <c r="U109" s="394">
        <f t="shared" si="7"/>
        <v>0</v>
      </c>
      <c r="W109" s="386"/>
      <c r="X109" s="386"/>
    </row>
    <row r="110" spans="1:24">
      <c r="A110" s="387" t="s">
        <v>188</v>
      </c>
      <c r="B110" s="389"/>
      <c r="C110" s="435"/>
      <c r="D110" s="389"/>
      <c r="E110" s="388"/>
      <c r="F110" s="359"/>
      <c r="G110" s="359"/>
      <c r="H110" s="359"/>
      <c r="I110" s="390"/>
      <c r="J110" s="358"/>
      <c r="K110" s="358"/>
      <c r="L110" s="358"/>
      <c r="M110" s="388"/>
      <c r="N110" s="437"/>
      <c r="O110" s="435"/>
      <c r="P110" s="391"/>
      <c r="Q110" s="433"/>
      <c r="R110" s="393">
        <f t="shared" si="4"/>
        <v>0</v>
      </c>
      <c r="S110" s="393">
        <f t="shared" si="5"/>
        <v>0</v>
      </c>
      <c r="T110" s="393">
        <f t="shared" si="6"/>
        <v>0</v>
      </c>
      <c r="U110" s="394">
        <f t="shared" si="7"/>
        <v>0</v>
      </c>
      <c r="W110" s="386"/>
      <c r="X110" s="386"/>
    </row>
    <row r="111" spans="1:24">
      <c r="A111" s="387" t="s">
        <v>188</v>
      </c>
      <c r="B111" s="389"/>
      <c r="C111" s="435"/>
      <c r="D111" s="389"/>
      <c r="E111" s="388"/>
      <c r="F111" s="359"/>
      <c r="G111" s="359"/>
      <c r="H111" s="359"/>
      <c r="I111" s="390"/>
      <c r="J111" s="358"/>
      <c r="K111" s="358"/>
      <c r="L111" s="358"/>
      <c r="M111" s="388"/>
      <c r="N111" s="437"/>
      <c r="O111" s="435"/>
      <c r="P111" s="391"/>
      <c r="Q111" s="433"/>
      <c r="R111" s="393">
        <f t="shared" si="4"/>
        <v>0</v>
      </c>
      <c r="S111" s="393">
        <f t="shared" si="5"/>
        <v>0</v>
      </c>
      <c r="T111" s="393">
        <f t="shared" si="6"/>
        <v>0</v>
      </c>
      <c r="U111" s="394">
        <f t="shared" si="7"/>
        <v>0</v>
      </c>
      <c r="W111" s="386"/>
      <c r="X111" s="386"/>
    </row>
    <row r="112" spans="1:24">
      <c r="A112" s="387" t="s">
        <v>188</v>
      </c>
      <c r="B112" s="389"/>
      <c r="C112" s="435"/>
      <c r="D112" s="389"/>
      <c r="E112" s="388"/>
      <c r="F112" s="359"/>
      <c r="G112" s="359"/>
      <c r="H112" s="359"/>
      <c r="I112" s="390"/>
      <c r="J112" s="358"/>
      <c r="K112" s="358"/>
      <c r="L112" s="358"/>
      <c r="M112" s="388"/>
      <c r="N112" s="437"/>
      <c r="O112" s="435"/>
      <c r="P112" s="391"/>
      <c r="Q112" s="433"/>
      <c r="R112" s="393">
        <f t="shared" si="4"/>
        <v>0</v>
      </c>
      <c r="S112" s="393">
        <f t="shared" si="5"/>
        <v>0</v>
      </c>
      <c r="T112" s="393">
        <f t="shared" si="6"/>
        <v>0</v>
      </c>
      <c r="U112" s="394">
        <f t="shared" si="7"/>
        <v>0</v>
      </c>
      <c r="W112" s="386"/>
      <c r="X112" s="386"/>
    </row>
    <row r="113" spans="1:24">
      <c r="A113" s="387" t="s">
        <v>188</v>
      </c>
      <c r="B113" s="389"/>
      <c r="C113" s="435"/>
      <c r="D113" s="389"/>
      <c r="E113" s="388"/>
      <c r="F113" s="359"/>
      <c r="G113" s="359"/>
      <c r="H113" s="359"/>
      <c r="I113" s="390"/>
      <c r="J113" s="358"/>
      <c r="K113" s="358"/>
      <c r="L113" s="358"/>
      <c r="M113" s="388"/>
      <c r="N113" s="437"/>
      <c r="O113" s="435"/>
      <c r="P113" s="391"/>
      <c r="Q113" s="433"/>
      <c r="R113" s="393">
        <f t="shared" si="4"/>
        <v>0</v>
      </c>
      <c r="S113" s="393">
        <f t="shared" si="5"/>
        <v>0</v>
      </c>
      <c r="T113" s="393">
        <f t="shared" si="6"/>
        <v>0</v>
      </c>
      <c r="U113" s="394">
        <f t="shared" si="7"/>
        <v>0</v>
      </c>
      <c r="W113" s="386"/>
      <c r="X113" s="386"/>
    </row>
    <row r="114" spans="1:24">
      <c r="A114" s="387" t="s">
        <v>188</v>
      </c>
      <c r="B114" s="389"/>
      <c r="C114" s="435"/>
      <c r="D114" s="389"/>
      <c r="E114" s="388"/>
      <c r="F114" s="359"/>
      <c r="G114" s="359"/>
      <c r="H114" s="359"/>
      <c r="I114" s="390"/>
      <c r="J114" s="358"/>
      <c r="K114" s="358"/>
      <c r="L114" s="358"/>
      <c r="M114" s="388"/>
      <c r="N114" s="437"/>
      <c r="O114" s="435"/>
      <c r="P114" s="391"/>
      <c r="Q114" s="433"/>
      <c r="R114" s="393">
        <f t="shared" si="4"/>
        <v>0</v>
      </c>
      <c r="S114" s="393">
        <f t="shared" si="5"/>
        <v>0</v>
      </c>
      <c r="T114" s="393">
        <f t="shared" si="6"/>
        <v>0</v>
      </c>
      <c r="U114" s="394">
        <f t="shared" si="7"/>
        <v>0</v>
      </c>
      <c r="W114" s="386"/>
      <c r="X114" s="386"/>
    </row>
    <row r="115" spans="1:24">
      <c r="A115" s="387" t="s">
        <v>188</v>
      </c>
      <c r="B115" s="389"/>
      <c r="C115" s="435"/>
      <c r="D115" s="389"/>
      <c r="E115" s="388"/>
      <c r="F115" s="359"/>
      <c r="G115" s="359"/>
      <c r="H115" s="359"/>
      <c r="I115" s="390"/>
      <c r="J115" s="358"/>
      <c r="K115" s="358"/>
      <c r="L115" s="358"/>
      <c r="M115" s="388"/>
      <c r="N115" s="437"/>
      <c r="O115" s="435"/>
      <c r="P115" s="391"/>
      <c r="Q115" s="433"/>
      <c r="R115" s="393">
        <f t="shared" si="4"/>
        <v>0</v>
      </c>
      <c r="S115" s="393">
        <f t="shared" si="5"/>
        <v>0</v>
      </c>
      <c r="T115" s="393">
        <f t="shared" si="6"/>
        <v>0</v>
      </c>
      <c r="U115" s="394">
        <f t="shared" si="7"/>
        <v>0</v>
      </c>
      <c r="W115" s="386"/>
      <c r="X115" s="386"/>
    </row>
    <row r="116" spans="1:24">
      <c r="A116" s="387" t="s">
        <v>188</v>
      </c>
      <c r="B116" s="389"/>
      <c r="C116" s="435"/>
      <c r="D116" s="389"/>
      <c r="E116" s="388"/>
      <c r="F116" s="359"/>
      <c r="G116" s="359"/>
      <c r="H116" s="359"/>
      <c r="I116" s="390"/>
      <c r="J116" s="358"/>
      <c r="K116" s="358"/>
      <c r="L116" s="358"/>
      <c r="M116" s="388"/>
      <c r="N116" s="437"/>
      <c r="O116" s="435"/>
      <c r="P116" s="391"/>
      <c r="Q116" s="433"/>
      <c r="R116" s="393">
        <f t="shared" si="4"/>
        <v>0</v>
      </c>
      <c r="S116" s="393">
        <f t="shared" si="5"/>
        <v>0</v>
      </c>
      <c r="T116" s="393">
        <f t="shared" si="6"/>
        <v>0</v>
      </c>
      <c r="U116" s="394">
        <f t="shared" si="7"/>
        <v>0</v>
      </c>
      <c r="W116" s="386"/>
      <c r="X116" s="386"/>
    </row>
    <row r="117" spans="1:24">
      <c r="A117" s="387" t="s">
        <v>188</v>
      </c>
      <c r="B117" s="389"/>
      <c r="C117" s="435"/>
      <c r="D117" s="389"/>
      <c r="E117" s="388"/>
      <c r="F117" s="359"/>
      <c r="G117" s="359"/>
      <c r="H117" s="359"/>
      <c r="I117" s="390"/>
      <c r="J117" s="358"/>
      <c r="K117" s="358"/>
      <c r="L117" s="358"/>
      <c r="M117" s="388"/>
      <c r="N117" s="437"/>
      <c r="O117" s="435"/>
      <c r="P117" s="391"/>
      <c r="Q117" s="433"/>
      <c r="R117" s="393">
        <f t="shared" si="4"/>
        <v>0</v>
      </c>
      <c r="S117" s="393">
        <f t="shared" si="5"/>
        <v>0</v>
      </c>
      <c r="T117" s="393">
        <f t="shared" si="6"/>
        <v>0</v>
      </c>
      <c r="U117" s="394">
        <f t="shared" si="7"/>
        <v>0</v>
      </c>
      <c r="W117" s="386"/>
      <c r="X117" s="386"/>
    </row>
    <row r="118" spans="1:24">
      <c r="A118" s="387" t="s">
        <v>188</v>
      </c>
      <c r="B118" s="389"/>
      <c r="C118" s="435"/>
      <c r="D118" s="389"/>
      <c r="E118" s="388"/>
      <c r="F118" s="359"/>
      <c r="G118" s="359"/>
      <c r="H118" s="359"/>
      <c r="I118" s="390"/>
      <c r="J118" s="358"/>
      <c r="K118" s="358"/>
      <c r="L118" s="358"/>
      <c r="M118" s="388"/>
      <c r="N118" s="437"/>
      <c r="O118" s="435"/>
      <c r="P118" s="391"/>
      <c r="Q118" s="433"/>
      <c r="R118" s="393">
        <f t="shared" si="4"/>
        <v>0</v>
      </c>
      <c r="S118" s="393">
        <f t="shared" si="5"/>
        <v>0</v>
      </c>
      <c r="T118" s="393">
        <f t="shared" si="6"/>
        <v>0</v>
      </c>
      <c r="U118" s="394">
        <f t="shared" si="7"/>
        <v>0</v>
      </c>
      <c r="W118" s="386"/>
      <c r="X118" s="386"/>
    </row>
    <row r="119" spans="1:24">
      <c r="A119" s="387" t="s">
        <v>188</v>
      </c>
      <c r="B119" s="389"/>
      <c r="C119" s="435"/>
      <c r="D119" s="389"/>
      <c r="E119" s="388"/>
      <c r="F119" s="359"/>
      <c r="G119" s="359"/>
      <c r="H119" s="359"/>
      <c r="I119" s="390"/>
      <c r="J119" s="358"/>
      <c r="K119" s="358"/>
      <c r="L119" s="358"/>
      <c r="M119" s="388"/>
      <c r="N119" s="437"/>
      <c r="O119" s="435"/>
      <c r="P119" s="391"/>
      <c r="Q119" s="433"/>
      <c r="R119" s="393">
        <f t="shared" si="4"/>
        <v>0</v>
      </c>
      <c r="S119" s="393">
        <f t="shared" si="5"/>
        <v>0</v>
      </c>
      <c r="T119" s="393">
        <f t="shared" si="6"/>
        <v>0</v>
      </c>
      <c r="U119" s="394">
        <f t="shared" si="7"/>
        <v>0</v>
      </c>
      <c r="W119" s="386"/>
      <c r="X119" s="386"/>
    </row>
    <row r="120" spans="1:24">
      <c r="A120" s="387" t="s">
        <v>188</v>
      </c>
      <c r="B120" s="389"/>
      <c r="C120" s="435"/>
      <c r="D120" s="389"/>
      <c r="E120" s="388"/>
      <c r="F120" s="359"/>
      <c r="G120" s="359"/>
      <c r="H120" s="359"/>
      <c r="I120" s="390"/>
      <c r="J120" s="358"/>
      <c r="K120" s="358"/>
      <c r="L120" s="358"/>
      <c r="M120" s="388"/>
      <c r="N120" s="437"/>
      <c r="O120" s="435"/>
      <c r="P120" s="391"/>
      <c r="Q120" s="433"/>
      <c r="R120" s="393">
        <f t="shared" si="4"/>
        <v>0</v>
      </c>
      <c r="S120" s="393">
        <f t="shared" si="5"/>
        <v>0</v>
      </c>
      <c r="T120" s="393">
        <f t="shared" si="6"/>
        <v>0</v>
      </c>
      <c r="U120" s="394">
        <f t="shared" si="7"/>
        <v>0</v>
      </c>
      <c r="W120" s="386"/>
      <c r="X120" s="386"/>
    </row>
    <row r="121" spans="1:24">
      <c r="A121" s="387" t="s">
        <v>188</v>
      </c>
      <c r="B121" s="389"/>
      <c r="C121" s="435"/>
      <c r="D121" s="389"/>
      <c r="E121" s="388"/>
      <c r="F121" s="359"/>
      <c r="G121" s="359"/>
      <c r="H121" s="359"/>
      <c r="I121" s="390"/>
      <c r="J121" s="358"/>
      <c r="K121" s="358"/>
      <c r="L121" s="358"/>
      <c r="M121" s="388"/>
      <c r="N121" s="437"/>
      <c r="O121" s="435"/>
      <c r="P121" s="391"/>
      <c r="Q121" s="433"/>
      <c r="R121" s="393">
        <f t="shared" si="4"/>
        <v>0</v>
      </c>
      <c r="S121" s="393">
        <f t="shared" si="5"/>
        <v>0</v>
      </c>
      <c r="T121" s="393">
        <f t="shared" si="6"/>
        <v>0</v>
      </c>
      <c r="U121" s="394">
        <f t="shared" si="7"/>
        <v>0</v>
      </c>
      <c r="W121" s="386"/>
      <c r="X121" s="386"/>
    </row>
    <row r="122" spans="1:24">
      <c r="A122" s="387" t="s">
        <v>188</v>
      </c>
      <c r="B122" s="389"/>
      <c r="C122" s="435"/>
      <c r="D122" s="389"/>
      <c r="E122" s="388"/>
      <c r="F122" s="359"/>
      <c r="G122" s="359"/>
      <c r="H122" s="359"/>
      <c r="I122" s="390"/>
      <c r="J122" s="358"/>
      <c r="K122" s="358"/>
      <c r="L122" s="358"/>
      <c r="M122" s="388"/>
      <c r="N122" s="437"/>
      <c r="O122" s="435"/>
      <c r="P122" s="391"/>
      <c r="Q122" s="433"/>
      <c r="R122" s="393">
        <f t="shared" si="4"/>
        <v>0</v>
      </c>
      <c r="S122" s="393">
        <f t="shared" si="5"/>
        <v>0</v>
      </c>
      <c r="T122" s="393">
        <f t="shared" si="6"/>
        <v>0</v>
      </c>
      <c r="U122" s="394">
        <f t="shared" si="7"/>
        <v>0</v>
      </c>
      <c r="W122" s="386"/>
      <c r="X122" s="386"/>
    </row>
    <row r="123" spans="1:24">
      <c r="A123" s="387" t="s">
        <v>188</v>
      </c>
      <c r="B123" s="389"/>
      <c r="C123" s="435"/>
      <c r="D123" s="389"/>
      <c r="E123" s="388"/>
      <c r="F123" s="359"/>
      <c r="G123" s="359"/>
      <c r="H123" s="359"/>
      <c r="I123" s="390"/>
      <c r="J123" s="358"/>
      <c r="K123" s="358"/>
      <c r="L123" s="358"/>
      <c r="M123" s="388"/>
      <c r="N123" s="437"/>
      <c r="O123" s="435"/>
      <c r="P123" s="391"/>
      <c r="Q123" s="433"/>
      <c r="R123" s="393">
        <f t="shared" si="4"/>
        <v>0</v>
      </c>
      <c r="S123" s="393">
        <f t="shared" si="5"/>
        <v>0</v>
      </c>
      <c r="T123" s="393">
        <f t="shared" si="6"/>
        <v>0</v>
      </c>
      <c r="U123" s="394">
        <f t="shared" si="7"/>
        <v>0</v>
      </c>
      <c r="W123" s="386"/>
      <c r="X123" s="386"/>
    </row>
    <row r="124" spans="1:24">
      <c r="A124" s="387" t="s">
        <v>188</v>
      </c>
      <c r="B124" s="389"/>
      <c r="C124" s="435"/>
      <c r="D124" s="389"/>
      <c r="E124" s="388"/>
      <c r="F124" s="359"/>
      <c r="G124" s="359"/>
      <c r="H124" s="359"/>
      <c r="I124" s="390"/>
      <c r="J124" s="358"/>
      <c r="K124" s="358"/>
      <c r="L124" s="358"/>
      <c r="M124" s="388"/>
      <c r="N124" s="437"/>
      <c r="O124" s="435"/>
      <c r="P124" s="391"/>
      <c r="Q124" s="433"/>
      <c r="R124" s="393">
        <f t="shared" si="4"/>
        <v>0</v>
      </c>
      <c r="S124" s="393">
        <f t="shared" si="5"/>
        <v>0</v>
      </c>
      <c r="T124" s="393">
        <f t="shared" si="6"/>
        <v>0</v>
      </c>
      <c r="U124" s="394">
        <f t="shared" si="7"/>
        <v>0</v>
      </c>
      <c r="W124" s="386"/>
      <c r="X124" s="386"/>
    </row>
    <row r="125" spans="1:24">
      <c r="A125" s="387" t="s">
        <v>188</v>
      </c>
      <c r="B125" s="389"/>
      <c r="C125" s="435"/>
      <c r="D125" s="389"/>
      <c r="E125" s="388"/>
      <c r="F125" s="359"/>
      <c r="G125" s="359"/>
      <c r="H125" s="359"/>
      <c r="I125" s="390"/>
      <c r="J125" s="358"/>
      <c r="K125" s="358"/>
      <c r="L125" s="358"/>
      <c r="M125" s="388"/>
      <c r="N125" s="437"/>
      <c r="O125" s="435"/>
      <c r="P125" s="391"/>
      <c r="Q125" s="433"/>
      <c r="R125" s="393">
        <f t="shared" si="4"/>
        <v>0</v>
      </c>
      <c r="S125" s="393">
        <f t="shared" si="5"/>
        <v>0</v>
      </c>
      <c r="T125" s="393">
        <f t="shared" si="6"/>
        <v>0</v>
      </c>
      <c r="U125" s="394">
        <f t="shared" si="7"/>
        <v>0</v>
      </c>
      <c r="W125" s="386"/>
      <c r="X125" s="386"/>
    </row>
    <row r="126" spans="1:24">
      <c r="A126" s="387" t="s">
        <v>188</v>
      </c>
      <c r="B126" s="389"/>
      <c r="C126" s="435"/>
      <c r="D126" s="389"/>
      <c r="E126" s="388"/>
      <c r="F126" s="359"/>
      <c r="G126" s="359"/>
      <c r="H126" s="359"/>
      <c r="I126" s="390"/>
      <c r="J126" s="358"/>
      <c r="K126" s="358"/>
      <c r="L126" s="358"/>
      <c r="M126" s="388"/>
      <c r="N126" s="437"/>
      <c r="O126" s="435"/>
      <c r="P126" s="391"/>
      <c r="Q126" s="433"/>
      <c r="R126" s="393">
        <f t="shared" si="4"/>
        <v>0</v>
      </c>
      <c r="S126" s="393">
        <f t="shared" si="5"/>
        <v>0</v>
      </c>
      <c r="T126" s="393">
        <f t="shared" si="6"/>
        <v>0</v>
      </c>
      <c r="U126" s="394">
        <f t="shared" si="7"/>
        <v>0</v>
      </c>
      <c r="W126" s="386"/>
      <c r="X126" s="386"/>
    </row>
    <row r="127" spans="1:24">
      <c r="A127" s="387" t="s">
        <v>188</v>
      </c>
      <c r="B127" s="389"/>
      <c r="C127" s="435"/>
      <c r="D127" s="389"/>
      <c r="E127" s="388"/>
      <c r="F127" s="359"/>
      <c r="G127" s="359"/>
      <c r="H127" s="359"/>
      <c r="I127" s="390"/>
      <c r="J127" s="358"/>
      <c r="K127" s="358"/>
      <c r="L127" s="358"/>
      <c r="M127" s="388"/>
      <c r="N127" s="437"/>
      <c r="O127" s="435"/>
      <c r="P127" s="391"/>
      <c r="Q127" s="433"/>
      <c r="R127" s="393">
        <f t="shared" si="4"/>
        <v>0</v>
      </c>
      <c r="S127" s="393">
        <f t="shared" si="5"/>
        <v>0</v>
      </c>
      <c r="T127" s="393">
        <f t="shared" si="6"/>
        <v>0</v>
      </c>
      <c r="U127" s="394">
        <f t="shared" si="7"/>
        <v>0</v>
      </c>
      <c r="W127" s="386"/>
      <c r="X127" s="386"/>
    </row>
    <row r="128" spans="1:24">
      <c r="A128" s="387" t="s">
        <v>188</v>
      </c>
      <c r="B128" s="389"/>
      <c r="C128" s="435"/>
      <c r="D128" s="389"/>
      <c r="E128" s="388"/>
      <c r="F128" s="359"/>
      <c r="G128" s="359"/>
      <c r="H128" s="359"/>
      <c r="I128" s="390"/>
      <c r="J128" s="358"/>
      <c r="K128" s="358"/>
      <c r="L128" s="358"/>
      <c r="M128" s="388"/>
      <c r="N128" s="437"/>
      <c r="O128" s="435"/>
      <c r="P128" s="391"/>
      <c r="Q128" s="433"/>
      <c r="R128" s="393">
        <f t="shared" si="4"/>
        <v>0</v>
      </c>
      <c r="S128" s="393">
        <f t="shared" si="5"/>
        <v>0</v>
      </c>
      <c r="T128" s="393">
        <f t="shared" si="6"/>
        <v>0</v>
      </c>
      <c r="U128" s="394">
        <f t="shared" si="7"/>
        <v>0</v>
      </c>
      <c r="W128" s="386"/>
      <c r="X128" s="386"/>
    </row>
    <row r="129" spans="1:24">
      <c r="A129" s="387" t="s">
        <v>188</v>
      </c>
      <c r="B129" s="389"/>
      <c r="C129" s="435"/>
      <c r="D129" s="389"/>
      <c r="E129" s="388"/>
      <c r="F129" s="359"/>
      <c r="G129" s="359"/>
      <c r="H129" s="359"/>
      <c r="I129" s="390"/>
      <c r="J129" s="358"/>
      <c r="K129" s="358"/>
      <c r="L129" s="358"/>
      <c r="M129" s="388"/>
      <c r="N129" s="437"/>
      <c r="O129" s="435"/>
      <c r="P129" s="391"/>
      <c r="Q129" s="433"/>
      <c r="R129" s="393">
        <f t="shared" si="4"/>
        <v>0</v>
      </c>
      <c r="S129" s="393">
        <f t="shared" si="5"/>
        <v>0</v>
      </c>
      <c r="T129" s="393">
        <f t="shared" si="6"/>
        <v>0</v>
      </c>
      <c r="U129" s="394">
        <f t="shared" si="7"/>
        <v>0</v>
      </c>
      <c r="W129" s="386"/>
      <c r="X129" s="386"/>
    </row>
    <row r="130" spans="1:24">
      <c r="A130" s="387" t="s">
        <v>188</v>
      </c>
      <c r="B130" s="389"/>
      <c r="C130" s="435"/>
      <c r="D130" s="389"/>
      <c r="E130" s="388"/>
      <c r="F130" s="359"/>
      <c r="G130" s="359"/>
      <c r="H130" s="359"/>
      <c r="I130" s="390"/>
      <c r="J130" s="358"/>
      <c r="K130" s="358"/>
      <c r="L130" s="358"/>
      <c r="M130" s="388"/>
      <c r="N130" s="437"/>
      <c r="O130" s="435"/>
      <c r="P130" s="391"/>
      <c r="Q130" s="433"/>
      <c r="R130" s="393">
        <f t="shared" si="4"/>
        <v>0</v>
      </c>
      <c r="S130" s="393">
        <f t="shared" si="5"/>
        <v>0</v>
      </c>
      <c r="T130" s="393">
        <f t="shared" si="6"/>
        <v>0</v>
      </c>
      <c r="U130" s="394">
        <f t="shared" si="7"/>
        <v>0</v>
      </c>
      <c r="W130" s="386"/>
      <c r="X130" s="386"/>
    </row>
    <row r="131" spans="1:24">
      <c r="A131" s="387" t="s">
        <v>188</v>
      </c>
      <c r="B131" s="389"/>
      <c r="C131" s="435"/>
      <c r="D131" s="389"/>
      <c r="E131" s="388"/>
      <c r="F131" s="359"/>
      <c r="G131" s="359"/>
      <c r="H131" s="359"/>
      <c r="I131" s="390"/>
      <c r="J131" s="358"/>
      <c r="K131" s="358"/>
      <c r="L131" s="358"/>
      <c r="M131" s="388"/>
      <c r="N131" s="437"/>
      <c r="O131" s="435"/>
      <c r="P131" s="391"/>
      <c r="Q131" s="433"/>
      <c r="R131" s="393">
        <f t="shared" si="4"/>
        <v>0</v>
      </c>
      <c r="S131" s="393">
        <f t="shared" si="5"/>
        <v>0</v>
      </c>
      <c r="T131" s="393">
        <f t="shared" si="6"/>
        <v>0</v>
      </c>
      <c r="U131" s="394">
        <f t="shared" si="7"/>
        <v>0</v>
      </c>
      <c r="W131" s="386"/>
      <c r="X131" s="386"/>
    </row>
    <row r="132" spans="1:24">
      <c r="A132" s="387" t="s">
        <v>188</v>
      </c>
      <c r="B132" s="389"/>
      <c r="C132" s="435"/>
      <c r="D132" s="389"/>
      <c r="E132" s="388"/>
      <c r="F132" s="359"/>
      <c r="G132" s="359"/>
      <c r="H132" s="359"/>
      <c r="I132" s="390"/>
      <c r="J132" s="358"/>
      <c r="K132" s="358"/>
      <c r="L132" s="358"/>
      <c r="M132" s="388"/>
      <c r="N132" s="437"/>
      <c r="O132" s="435"/>
      <c r="P132" s="391"/>
      <c r="Q132" s="433"/>
      <c r="R132" s="393">
        <f t="shared" si="4"/>
        <v>0</v>
      </c>
      <c r="S132" s="393">
        <f t="shared" si="5"/>
        <v>0</v>
      </c>
      <c r="T132" s="393">
        <f t="shared" si="6"/>
        <v>0</v>
      </c>
      <c r="U132" s="394">
        <f t="shared" si="7"/>
        <v>0</v>
      </c>
      <c r="W132" s="386"/>
      <c r="X132" s="386"/>
    </row>
    <row r="133" spans="1:24">
      <c r="A133" s="387" t="s">
        <v>188</v>
      </c>
      <c r="B133" s="389"/>
      <c r="C133" s="435"/>
      <c r="D133" s="389"/>
      <c r="E133" s="388"/>
      <c r="F133" s="359"/>
      <c r="G133" s="359"/>
      <c r="H133" s="359"/>
      <c r="I133" s="390"/>
      <c r="J133" s="358"/>
      <c r="K133" s="358"/>
      <c r="L133" s="358"/>
      <c r="M133" s="388"/>
      <c r="N133" s="437"/>
      <c r="O133" s="435"/>
      <c r="P133" s="391"/>
      <c r="Q133" s="433"/>
      <c r="R133" s="393">
        <f t="shared" si="4"/>
        <v>0</v>
      </c>
      <c r="S133" s="393">
        <f t="shared" si="5"/>
        <v>0</v>
      </c>
      <c r="T133" s="393">
        <f t="shared" si="6"/>
        <v>0</v>
      </c>
      <c r="U133" s="394">
        <f t="shared" si="7"/>
        <v>0</v>
      </c>
      <c r="W133" s="386"/>
      <c r="X133" s="386"/>
    </row>
    <row r="134" spans="1:24">
      <c r="A134" s="387" t="s">
        <v>188</v>
      </c>
      <c r="B134" s="389"/>
      <c r="C134" s="435"/>
      <c r="D134" s="389"/>
      <c r="E134" s="388"/>
      <c r="F134" s="359"/>
      <c r="G134" s="359"/>
      <c r="H134" s="359"/>
      <c r="I134" s="390"/>
      <c r="J134" s="358"/>
      <c r="K134" s="358"/>
      <c r="L134" s="358"/>
      <c r="M134" s="388"/>
      <c r="N134" s="437"/>
      <c r="O134" s="435"/>
      <c r="P134" s="391"/>
      <c r="Q134" s="433"/>
      <c r="R134" s="393">
        <f t="shared" si="4"/>
        <v>0</v>
      </c>
      <c r="S134" s="393">
        <f t="shared" si="5"/>
        <v>0</v>
      </c>
      <c r="T134" s="393">
        <f t="shared" si="6"/>
        <v>0</v>
      </c>
      <c r="U134" s="394">
        <f t="shared" si="7"/>
        <v>0</v>
      </c>
      <c r="W134" s="386"/>
      <c r="X134" s="386"/>
    </row>
    <row r="135" spans="1:24">
      <c r="A135" s="387" t="s">
        <v>188</v>
      </c>
      <c r="B135" s="389"/>
      <c r="C135" s="435"/>
      <c r="D135" s="389"/>
      <c r="E135" s="388"/>
      <c r="F135" s="359"/>
      <c r="G135" s="359"/>
      <c r="H135" s="359"/>
      <c r="I135" s="390"/>
      <c r="J135" s="358"/>
      <c r="K135" s="358"/>
      <c r="L135" s="358"/>
      <c r="M135" s="388"/>
      <c r="N135" s="437"/>
      <c r="O135" s="435"/>
      <c r="P135" s="391"/>
      <c r="Q135" s="433"/>
      <c r="R135" s="393">
        <f t="shared" si="4"/>
        <v>0</v>
      </c>
      <c r="S135" s="393">
        <f t="shared" si="5"/>
        <v>0</v>
      </c>
      <c r="T135" s="393">
        <f t="shared" si="6"/>
        <v>0</v>
      </c>
      <c r="U135" s="394">
        <f t="shared" si="7"/>
        <v>0</v>
      </c>
      <c r="W135" s="386"/>
      <c r="X135" s="386"/>
    </row>
    <row r="136" spans="1:24">
      <c r="A136" s="387" t="s">
        <v>188</v>
      </c>
      <c r="B136" s="389"/>
      <c r="C136" s="435"/>
      <c r="D136" s="389"/>
      <c r="E136" s="388"/>
      <c r="F136" s="359"/>
      <c r="G136" s="359"/>
      <c r="H136" s="359"/>
      <c r="I136" s="390"/>
      <c r="J136" s="358"/>
      <c r="K136" s="358"/>
      <c r="L136" s="358"/>
      <c r="M136" s="388"/>
      <c r="N136" s="437"/>
      <c r="O136" s="435"/>
      <c r="P136" s="391"/>
      <c r="Q136" s="433"/>
      <c r="R136" s="393">
        <f t="shared" si="4"/>
        <v>0</v>
      </c>
      <c r="S136" s="393">
        <f t="shared" si="5"/>
        <v>0</v>
      </c>
      <c r="T136" s="393">
        <f t="shared" si="6"/>
        <v>0</v>
      </c>
      <c r="U136" s="394">
        <f t="shared" si="7"/>
        <v>0</v>
      </c>
      <c r="W136" s="386"/>
      <c r="X136" s="386"/>
    </row>
    <row r="137" spans="1:24">
      <c r="A137" s="387" t="s">
        <v>188</v>
      </c>
      <c r="B137" s="389"/>
      <c r="C137" s="435"/>
      <c r="D137" s="389"/>
      <c r="E137" s="388"/>
      <c r="F137" s="359"/>
      <c r="G137" s="359"/>
      <c r="H137" s="359"/>
      <c r="I137" s="390"/>
      <c r="J137" s="358"/>
      <c r="K137" s="358"/>
      <c r="L137" s="358"/>
      <c r="M137" s="388"/>
      <c r="N137" s="437"/>
      <c r="O137" s="435"/>
      <c r="P137" s="391"/>
      <c r="Q137" s="433"/>
      <c r="R137" s="393">
        <f t="shared" si="4"/>
        <v>0</v>
      </c>
      <c r="S137" s="393">
        <f t="shared" si="5"/>
        <v>0</v>
      </c>
      <c r="T137" s="393">
        <f t="shared" si="6"/>
        <v>0</v>
      </c>
      <c r="U137" s="394">
        <f t="shared" si="7"/>
        <v>0</v>
      </c>
      <c r="W137" s="386"/>
      <c r="X137" s="386"/>
    </row>
    <row r="138" spans="1:24">
      <c r="A138" s="387" t="s">
        <v>188</v>
      </c>
      <c r="B138" s="389"/>
      <c r="C138" s="435"/>
      <c r="D138" s="389"/>
      <c r="E138" s="388"/>
      <c r="F138" s="359"/>
      <c r="G138" s="359"/>
      <c r="H138" s="359"/>
      <c r="I138" s="390"/>
      <c r="J138" s="358"/>
      <c r="K138" s="358"/>
      <c r="L138" s="358"/>
      <c r="M138" s="388"/>
      <c r="N138" s="437"/>
      <c r="O138" s="435"/>
      <c r="P138" s="391"/>
      <c r="Q138" s="433"/>
      <c r="R138" s="393">
        <f t="shared" si="4"/>
        <v>0</v>
      </c>
      <c r="S138" s="393">
        <f t="shared" si="5"/>
        <v>0</v>
      </c>
      <c r="T138" s="393">
        <f t="shared" si="6"/>
        <v>0</v>
      </c>
      <c r="U138" s="394">
        <f t="shared" si="7"/>
        <v>0</v>
      </c>
      <c r="W138" s="386"/>
      <c r="X138" s="386"/>
    </row>
    <row r="139" spans="1:24">
      <c r="A139" s="387" t="s">
        <v>188</v>
      </c>
      <c r="B139" s="389"/>
      <c r="C139" s="435"/>
      <c r="D139" s="389"/>
      <c r="E139" s="388"/>
      <c r="F139" s="359"/>
      <c r="G139" s="359"/>
      <c r="H139" s="359"/>
      <c r="I139" s="390"/>
      <c r="J139" s="358"/>
      <c r="K139" s="358"/>
      <c r="L139" s="358"/>
      <c r="M139" s="388"/>
      <c r="N139" s="437"/>
      <c r="O139" s="435"/>
      <c r="P139" s="391"/>
      <c r="Q139" s="433"/>
      <c r="R139" s="393">
        <f t="shared" si="4"/>
        <v>0</v>
      </c>
      <c r="S139" s="393">
        <f t="shared" si="5"/>
        <v>0</v>
      </c>
      <c r="T139" s="393">
        <f t="shared" si="6"/>
        <v>0</v>
      </c>
      <c r="U139" s="394">
        <f t="shared" si="7"/>
        <v>0</v>
      </c>
      <c r="W139" s="386"/>
      <c r="X139" s="386"/>
    </row>
    <row r="140" spans="1:24">
      <c r="A140" s="387" t="s">
        <v>188</v>
      </c>
      <c r="B140" s="389"/>
      <c r="C140" s="435"/>
      <c r="D140" s="389"/>
      <c r="E140" s="388"/>
      <c r="F140" s="359"/>
      <c r="G140" s="359"/>
      <c r="H140" s="359"/>
      <c r="I140" s="390"/>
      <c r="J140" s="358"/>
      <c r="K140" s="358"/>
      <c r="L140" s="358"/>
      <c r="M140" s="388"/>
      <c r="N140" s="437"/>
      <c r="O140" s="435"/>
      <c r="P140" s="391"/>
      <c r="Q140" s="433"/>
      <c r="R140" s="393">
        <f t="shared" si="4"/>
        <v>0</v>
      </c>
      <c r="S140" s="393">
        <f t="shared" si="5"/>
        <v>0</v>
      </c>
      <c r="T140" s="393">
        <f t="shared" si="6"/>
        <v>0</v>
      </c>
      <c r="U140" s="394">
        <f t="shared" si="7"/>
        <v>0</v>
      </c>
      <c r="W140" s="386"/>
      <c r="X140" s="386"/>
    </row>
    <row r="141" spans="1:24">
      <c r="A141" s="387" t="s">
        <v>188</v>
      </c>
      <c r="B141" s="389"/>
      <c r="C141" s="435"/>
      <c r="D141" s="389"/>
      <c r="E141" s="388"/>
      <c r="F141" s="359"/>
      <c r="G141" s="359"/>
      <c r="H141" s="359"/>
      <c r="I141" s="390"/>
      <c r="J141" s="358"/>
      <c r="K141" s="358"/>
      <c r="L141" s="358"/>
      <c r="M141" s="388"/>
      <c r="N141" s="437"/>
      <c r="O141" s="435"/>
      <c r="P141" s="391"/>
      <c r="Q141" s="433"/>
      <c r="R141" s="393">
        <f t="shared" ref="R141:R204" si="8">IFERROR(F141*J141,0)</f>
        <v>0</v>
      </c>
      <c r="S141" s="393">
        <f t="shared" ref="S141:S204" si="9">IFERROR(G141*K141,0)</f>
        <v>0</v>
      </c>
      <c r="T141" s="393">
        <f t="shared" ref="T141:T204" si="10">IFERROR(H141*L141,0)</f>
        <v>0</v>
      </c>
      <c r="U141" s="394">
        <f t="shared" ref="U141:U204" si="11">IFERROR(R141+S141+T141,0)</f>
        <v>0</v>
      </c>
      <c r="W141" s="386"/>
      <c r="X141" s="386"/>
    </row>
    <row r="142" spans="1:24">
      <c r="A142" s="387" t="s">
        <v>188</v>
      </c>
      <c r="B142" s="389"/>
      <c r="C142" s="435"/>
      <c r="D142" s="389"/>
      <c r="E142" s="388"/>
      <c r="F142" s="359"/>
      <c r="G142" s="359"/>
      <c r="H142" s="359"/>
      <c r="I142" s="390"/>
      <c r="J142" s="358"/>
      <c r="K142" s="358"/>
      <c r="L142" s="358"/>
      <c r="M142" s="388"/>
      <c r="N142" s="437"/>
      <c r="O142" s="435"/>
      <c r="P142" s="391"/>
      <c r="Q142" s="433"/>
      <c r="R142" s="393">
        <f t="shared" si="8"/>
        <v>0</v>
      </c>
      <c r="S142" s="393">
        <f t="shared" si="9"/>
        <v>0</v>
      </c>
      <c r="T142" s="393">
        <f t="shared" si="10"/>
        <v>0</v>
      </c>
      <c r="U142" s="394">
        <f t="shared" si="11"/>
        <v>0</v>
      </c>
      <c r="W142" s="386"/>
      <c r="X142" s="386"/>
    </row>
    <row r="143" spans="1:24">
      <c r="A143" s="387" t="s">
        <v>188</v>
      </c>
      <c r="B143" s="389"/>
      <c r="C143" s="435"/>
      <c r="D143" s="389"/>
      <c r="E143" s="388"/>
      <c r="F143" s="359"/>
      <c r="G143" s="359"/>
      <c r="H143" s="359"/>
      <c r="I143" s="390"/>
      <c r="J143" s="358"/>
      <c r="K143" s="358"/>
      <c r="L143" s="358"/>
      <c r="M143" s="388"/>
      <c r="N143" s="437"/>
      <c r="O143" s="435"/>
      <c r="P143" s="391"/>
      <c r="Q143" s="433"/>
      <c r="R143" s="393">
        <f t="shared" si="8"/>
        <v>0</v>
      </c>
      <c r="S143" s="393">
        <f t="shared" si="9"/>
        <v>0</v>
      </c>
      <c r="T143" s="393">
        <f t="shared" si="10"/>
        <v>0</v>
      </c>
      <c r="U143" s="394">
        <f t="shared" si="11"/>
        <v>0</v>
      </c>
      <c r="W143" s="386"/>
      <c r="X143" s="386"/>
    </row>
    <row r="144" spans="1:24">
      <c r="A144" s="387" t="s">
        <v>188</v>
      </c>
      <c r="B144" s="389"/>
      <c r="C144" s="435"/>
      <c r="D144" s="389"/>
      <c r="E144" s="388"/>
      <c r="F144" s="359"/>
      <c r="G144" s="359"/>
      <c r="H144" s="359"/>
      <c r="I144" s="390"/>
      <c r="J144" s="358"/>
      <c r="K144" s="358"/>
      <c r="L144" s="358"/>
      <c r="M144" s="388"/>
      <c r="N144" s="437"/>
      <c r="O144" s="435"/>
      <c r="P144" s="391"/>
      <c r="Q144" s="433"/>
      <c r="R144" s="393">
        <f t="shared" si="8"/>
        <v>0</v>
      </c>
      <c r="S144" s="393">
        <f t="shared" si="9"/>
        <v>0</v>
      </c>
      <c r="T144" s="393">
        <f t="shared" si="10"/>
        <v>0</v>
      </c>
      <c r="U144" s="394">
        <f t="shared" si="11"/>
        <v>0</v>
      </c>
      <c r="W144" s="386"/>
      <c r="X144" s="386"/>
    </row>
    <row r="145" spans="1:24">
      <c r="A145" s="387" t="s">
        <v>188</v>
      </c>
      <c r="B145" s="389"/>
      <c r="C145" s="435"/>
      <c r="D145" s="389"/>
      <c r="E145" s="388"/>
      <c r="F145" s="359"/>
      <c r="G145" s="359"/>
      <c r="H145" s="359"/>
      <c r="I145" s="390"/>
      <c r="J145" s="358"/>
      <c r="K145" s="358"/>
      <c r="L145" s="358"/>
      <c r="M145" s="388"/>
      <c r="N145" s="437"/>
      <c r="O145" s="435"/>
      <c r="P145" s="391"/>
      <c r="Q145" s="433"/>
      <c r="R145" s="393">
        <f t="shared" si="8"/>
        <v>0</v>
      </c>
      <c r="S145" s="393">
        <f t="shared" si="9"/>
        <v>0</v>
      </c>
      <c r="T145" s="393">
        <f t="shared" si="10"/>
        <v>0</v>
      </c>
      <c r="U145" s="394">
        <f t="shared" si="11"/>
        <v>0</v>
      </c>
      <c r="W145" s="386"/>
      <c r="X145" s="386"/>
    </row>
    <row r="146" spans="1:24">
      <c r="A146" s="387" t="s">
        <v>188</v>
      </c>
      <c r="B146" s="389"/>
      <c r="C146" s="435"/>
      <c r="D146" s="389"/>
      <c r="E146" s="388"/>
      <c r="F146" s="359"/>
      <c r="G146" s="359"/>
      <c r="H146" s="359"/>
      <c r="I146" s="390"/>
      <c r="J146" s="358"/>
      <c r="K146" s="358"/>
      <c r="L146" s="358"/>
      <c r="M146" s="388"/>
      <c r="N146" s="437"/>
      <c r="O146" s="435"/>
      <c r="P146" s="391"/>
      <c r="Q146" s="433"/>
      <c r="R146" s="393">
        <f t="shared" si="8"/>
        <v>0</v>
      </c>
      <c r="S146" s="393">
        <f t="shared" si="9"/>
        <v>0</v>
      </c>
      <c r="T146" s="393">
        <f t="shared" si="10"/>
        <v>0</v>
      </c>
      <c r="U146" s="394">
        <f t="shared" si="11"/>
        <v>0</v>
      </c>
      <c r="W146" s="386"/>
      <c r="X146" s="386"/>
    </row>
    <row r="147" spans="1:24">
      <c r="A147" s="387" t="s">
        <v>188</v>
      </c>
      <c r="B147" s="389"/>
      <c r="C147" s="435"/>
      <c r="D147" s="389"/>
      <c r="E147" s="388"/>
      <c r="F147" s="359"/>
      <c r="G147" s="359"/>
      <c r="H147" s="359"/>
      <c r="I147" s="390"/>
      <c r="J147" s="358"/>
      <c r="K147" s="358"/>
      <c r="L147" s="358"/>
      <c r="M147" s="388"/>
      <c r="N147" s="437"/>
      <c r="O147" s="435"/>
      <c r="P147" s="391"/>
      <c r="Q147" s="433"/>
      <c r="R147" s="393">
        <f t="shared" si="8"/>
        <v>0</v>
      </c>
      <c r="S147" s="393">
        <f t="shared" si="9"/>
        <v>0</v>
      </c>
      <c r="T147" s="393">
        <f t="shared" si="10"/>
        <v>0</v>
      </c>
      <c r="U147" s="394">
        <f t="shared" si="11"/>
        <v>0</v>
      </c>
      <c r="W147" s="386"/>
      <c r="X147" s="386"/>
    </row>
    <row r="148" spans="1:24">
      <c r="A148" s="387" t="s">
        <v>188</v>
      </c>
      <c r="B148" s="389"/>
      <c r="C148" s="435"/>
      <c r="D148" s="389"/>
      <c r="E148" s="388"/>
      <c r="F148" s="359"/>
      <c r="G148" s="359"/>
      <c r="H148" s="359"/>
      <c r="I148" s="390"/>
      <c r="J148" s="358"/>
      <c r="K148" s="358"/>
      <c r="L148" s="358"/>
      <c r="M148" s="388"/>
      <c r="N148" s="437"/>
      <c r="O148" s="435"/>
      <c r="P148" s="391"/>
      <c r="Q148" s="433"/>
      <c r="R148" s="393">
        <f t="shared" si="8"/>
        <v>0</v>
      </c>
      <c r="S148" s="393">
        <f t="shared" si="9"/>
        <v>0</v>
      </c>
      <c r="T148" s="393">
        <f t="shared" si="10"/>
        <v>0</v>
      </c>
      <c r="U148" s="394">
        <f t="shared" si="11"/>
        <v>0</v>
      </c>
      <c r="W148" s="386"/>
      <c r="X148" s="386"/>
    </row>
    <row r="149" spans="1:24">
      <c r="A149" s="387" t="s">
        <v>188</v>
      </c>
      <c r="B149" s="389"/>
      <c r="C149" s="435"/>
      <c r="D149" s="389"/>
      <c r="E149" s="388"/>
      <c r="F149" s="359"/>
      <c r="G149" s="359"/>
      <c r="H149" s="359"/>
      <c r="I149" s="390"/>
      <c r="J149" s="358"/>
      <c r="K149" s="358"/>
      <c r="L149" s="358"/>
      <c r="M149" s="388"/>
      <c r="N149" s="437"/>
      <c r="O149" s="435"/>
      <c r="P149" s="391"/>
      <c r="Q149" s="433"/>
      <c r="R149" s="393">
        <f t="shared" si="8"/>
        <v>0</v>
      </c>
      <c r="S149" s="393">
        <f t="shared" si="9"/>
        <v>0</v>
      </c>
      <c r="T149" s="393">
        <f t="shared" si="10"/>
        <v>0</v>
      </c>
      <c r="U149" s="394">
        <f t="shared" si="11"/>
        <v>0</v>
      </c>
      <c r="W149" s="386"/>
      <c r="X149" s="386"/>
    </row>
    <row r="150" spans="1:24">
      <c r="A150" s="387" t="s">
        <v>188</v>
      </c>
      <c r="B150" s="389"/>
      <c r="C150" s="435"/>
      <c r="D150" s="389"/>
      <c r="E150" s="388"/>
      <c r="F150" s="359"/>
      <c r="G150" s="359"/>
      <c r="H150" s="359"/>
      <c r="I150" s="390"/>
      <c r="J150" s="358"/>
      <c r="K150" s="358"/>
      <c r="L150" s="358"/>
      <c r="M150" s="388"/>
      <c r="N150" s="437"/>
      <c r="O150" s="435"/>
      <c r="P150" s="391"/>
      <c r="Q150" s="433"/>
      <c r="R150" s="393">
        <f t="shared" si="8"/>
        <v>0</v>
      </c>
      <c r="S150" s="393">
        <f t="shared" si="9"/>
        <v>0</v>
      </c>
      <c r="T150" s="393">
        <f t="shared" si="10"/>
        <v>0</v>
      </c>
      <c r="U150" s="394">
        <f t="shared" si="11"/>
        <v>0</v>
      </c>
      <c r="W150" s="386"/>
      <c r="X150" s="386"/>
    </row>
    <row r="151" spans="1:24">
      <c r="A151" s="387" t="s">
        <v>188</v>
      </c>
      <c r="B151" s="389"/>
      <c r="C151" s="435"/>
      <c r="D151" s="389"/>
      <c r="E151" s="388"/>
      <c r="F151" s="359"/>
      <c r="G151" s="359"/>
      <c r="H151" s="359"/>
      <c r="I151" s="390"/>
      <c r="J151" s="358"/>
      <c r="K151" s="358"/>
      <c r="L151" s="358"/>
      <c r="M151" s="388"/>
      <c r="N151" s="437"/>
      <c r="O151" s="435"/>
      <c r="P151" s="391"/>
      <c r="Q151" s="433"/>
      <c r="R151" s="393">
        <f t="shared" si="8"/>
        <v>0</v>
      </c>
      <c r="S151" s="393">
        <f t="shared" si="9"/>
        <v>0</v>
      </c>
      <c r="T151" s="393">
        <f t="shared" si="10"/>
        <v>0</v>
      </c>
      <c r="U151" s="394">
        <f t="shared" si="11"/>
        <v>0</v>
      </c>
      <c r="W151" s="386"/>
      <c r="X151" s="386"/>
    </row>
    <row r="152" spans="1:24">
      <c r="A152" s="387" t="s">
        <v>188</v>
      </c>
      <c r="B152" s="389"/>
      <c r="C152" s="435"/>
      <c r="D152" s="389"/>
      <c r="E152" s="388"/>
      <c r="F152" s="359"/>
      <c r="G152" s="359"/>
      <c r="H152" s="359"/>
      <c r="I152" s="390"/>
      <c r="J152" s="358"/>
      <c r="K152" s="358"/>
      <c r="L152" s="358"/>
      <c r="M152" s="388"/>
      <c r="N152" s="437"/>
      <c r="O152" s="435"/>
      <c r="P152" s="391"/>
      <c r="Q152" s="433"/>
      <c r="R152" s="393">
        <f t="shared" si="8"/>
        <v>0</v>
      </c>
      <c r="S152" s="393">
        <f t="shared" si="9"/>
        <v>0</v>
      </c>
      <c r="T152" s="393">
        <f t="shared" si="10"/>
        <v>0</v>
      </c>
      <c r="U152" s="394">
        <f t="shared" si="11"/>
        <v>0</v>
      </c>
      <c r="W152" s="386"/>
      <c r="X152" s="386"/>
    </row>
    <row r="153" spans="1:24">
      <c r="A153" s="387" t="s">
        <v>188</v>
      </c>
      <c r="B153" s="389"/>
      <c r="C153" s="435"/>
      <c r="D153" s="389"/>
      <c r="E153" s="388"/>
      <c r="F153" s="359"/>
      <c r="G153" s="359"/>
      <c r="H153" s="359"/>
      <c r="I153" s="390"/>
      <c r="J153" s="358"/>
      <c r="K153" s="358"/>
      <c r="L153" s="358"/>
      <c r="M153" s="388"/>
      <c r="N153" s="437"/>
      <c r="O153" s="435"/>
      <c r="P153" s="391"/>
      <c r="Q153" s="433"/>
      <c r="R153" s="393">
        <f t="shared" si="8"/>
        <v>0</v>
      </c>
      <c r="S153" s="393">
        <f t="shared" si="9"/>
        <v>0</v>
      </c>
      <c r="T153" s="393">
        <f t="shared" si="10"/>
        <v>0</v>
      </c>
      <c r="U153" s="394">
        <f t="shared" si="11"/>
        <v>0</v>
      </c>
      <c r="W153" s="386"/>
      <c r="X153" s="386"/>
    </row>
    <row r="154" spans="1:24">
      <c r="A154" s="387" t="s">
        <v>188</v>
      </c>
      <c r="B154" s="389"/>
      <c r="C154" s="435"/>
      <c r="D154" s="389"/>
      <c r="E154" s="388"/>
      <c r="F154" s="359"/>
      <c r="G154" s="359"/>
      <c r="H154" s="359"/>
      <c r="I154" s="390"/>
      <c r="J154" s="358"/>
      <c r="K154" s="358"/>
      <c r="L154" s="358"/>
      <c r="M154" s="388"/>
      <c r="N154" s="437"/>
      <c r="O154" s="435"/>
      <c r="P154" s="391"/>
      <c r="Q154" s="433"/>
      <c r="R154" s="393">
        <f t="shared" si="8"/>
        <v>0</v>
      </c>
      <c r="S154" s="393">
        <f t="shared" si="9"/>
        <v>0</v>
      </c>
      <c r="T154" s="393">
        <f t="shared" si="10"/>
        <v>0</v>
      </c>
      <c r="U154" s="394">
        <f t="shared" si="11"/>
        <v>0</v>
      </c>
      <c r="W154" s="386"/>
      <c r="X154" s="386"/>
    </row>
    <row r="155" spans="1:24">
      <c r="A155" s="387" t="s">
        <v>188</v>
      </c>
      <c r="B155" s="389"/>
      <c r="C155" s="435"/>
      <c r="D155" s="389"/>
      <c r="E155" s="388"/>
      <c r="F155" s="359"/>
      <c r="G155" s="359"/>
      <c r="H155" s="359"/>
      <c r="I155" s="390"/>
      <c r="J155" s="358"/>
      <c r="K155" s="358"/>
      <c r="L155" s="358"/>
      <c r="M155" s="388"/>
      <c r="N155" s="437"/>
      <c r="O155" s="435"/>
      <c r="P155" s="391"/>
      <c r="Q155" s="433"/>
      <c r="R155" s="393">
        <f t="shared" si="8"/>
        <v>0</v>
      </c>
      <c r="S155" s="393">
        <f t="shared" si="9"/>
        <v>0</v>
      </c>
      <c r="T155" s="393">
        <f t="shared" si="10"/>
        <v>0</v>
      </c>
      <c r="U155" s="394">
        <f t="shared" si="11"/>
        <v>0</v>
      </c>
      <c r="W155" s="386"/>
      <c r="X155" s="386"/>
    </row>
    <row r="156" spans="1:24">
      <c r="A156" s="387" t="s">
        <v>188</v>
      </c>
      <c r="B156" s="389"/>
      <c r="C156" s="435"/>
      <c r="D156" s="389"/>
      <c r="E156" s="388"/>
      <c r="F156" s="359"/>
      <c r="G156" s="359"/>
      <c r="H156" s="359"/>
      <c r="I156" s="390"/>
      <c r="J156" s="358"/>
      <c r="K156" s="358"/>
      <c r="L156" s="358"/>
      <c r="M156" s="388"/>
      <c r="N156" s="437"/>
      <c r="O156" s="435"/>
      <c r="P156" s="391"/>
      <c r="Q156" s="433"/>
      <c r="R156" s="393">
        <f t="shared" si="8"/>
        <v>0</v>
      </c>
      <c r="S156" s="393">
        <f t="shared" si="9"/>
        <v>0</v>
      </c>
      <c r="T156" s="393">
        <f t="shared" si="10"/>
        <v>0</v>
      </c>
      <c r="U156" s="394">
        <f t="shared" si="11"/>
        <v>0</v>
      </c>
      <c r="W156" s="386"/>
      <c r="X156" s="386"/>
    </row>
    <row r="157" spans="1:24">
      <c r="A157" s="387" t="s">
        <v>188</v>
      </c>
      <c r="B157" s="389"/>
      <c r="C157" s="435"/>
      <c r="D157" s="389"/>
      <c r="E157" s="388"/>
      <c r="F157" s="359"/>
      <c r="G157" s="359"/>
      <c r="H157" s="359"/>
      <c r="I157" s="390"/>
      <c r="J157" s="358"/>
      <c r="K157" s="358"/>
      <c r="L157" s="358"/>
      <c r="M157" s="388"/>
      <c r="N157" s="437"/>
      <c r="O157" s="435"/>
      <c r="P157" s="391"/>
      <c r="Q157" s="433"/>
      <c r="R157" s="393">
        <f t="shared" si="8"/>
        <v>0</v>
      </c>
      <c r="S157" s="393">
        <f t="shared" si="9"/>
        <v>0</v>
      </c>
      <c r="T157" s="393">
        <f t="shared" si="10"/>
        <v>0</v>
      </c>
      <c r="U157" s="394">
        <f t="shared" si="11"/>
        <v>0</v>
      </c>
      <c r="W157" s="386"/>
      <c r="X157" s="386"/>
    </row>
    <row r="158" spans="1:24">
      <c r="A158" s="387" t="s">
        <v>188</v>
      </c>
      <c r="B158" s="389"/>
      <c r="C158" s="435"/>
      <c r="D158" s="389"/>
      <c r="E158" s="388"/>
      <c r="F158" s="359"/>
      <c r="G158" s="359"/>
      <c r="H158" s="359"/>
      <c r="I158" s="390"/>
      <c r="J158" s="358"/>
      <c r="K158" s="358"/>
      <c r="L158" s="358"/>
      <c r="M158" s="388"/>
      <c r="N158" s="437"/>
      <c r="O158" s="435"/>
      <c r="P158" s="391"/>
      <c r="Q158" s="433"/>
      <c r="R158" s="393">
        <f t="shared" si="8"/>
        <v>0</v>
      </c>
      <c r="S158" s="393">
        <f t="shared" si="9"/>
        <v>0</v>
      </c>
      <c r="T158" s="393">
        <f t="shared" si="10"/>
        <v>0</v>
      </c>
      <c r="U158" s="394">
        <f t="shared" si="11"/>
        <v>0</v>
      </c>
      <c r="W158" s="386"/>
      <c r="X158" s="386"/>
    </row>
    <row r="159" spans="1:24">
      <c r="A159" s="387" t="s">
        <v>188</v>
      </c>
      <c r="B159" s="389"/>
      <c r="C159" s="435"/>
      <c r="D159" s="389"/>
      <c r="E159" s="388"/>
      <c r="F159" s="359"/>
      <c r="G159" s="359"/>
      <c r="H159" s="359"/>
      <c r="I159" s="390"/>
      <c r="J159" s="358"/>
      <c r="K159" s="358"/>
      <c r="L159" s="358"/>
      <c r="M159" s="388"/>
      <c r="N159" s="437"/>
      <c r="O159" s="435"/>
      <c r="P159" s="391"/>
      <c r="Q159" s="433"/>
      <c r="R159" s="393">
        <f t="shared" si="8"/>
        <v>0</v>
      </c>
      <c r="S159" s="393">
        <f t="shared" si="9"/>
        <v>0</v>
      </c>
      <c r="T159" s="393">
        <f t="shared" si="10"/>
        <v>0</v>
      </c>
      <c r="U159" s="394">
        <f t="shared" si="11"/>
        <v>0</v>
      </c>
      <c r="W159" s="386"/>
      <c r="X159" s="386"/>
    </row>
    <row r="160" spans="1:24">
      <c r="A160" s="387" t="s">
        <v>188</v>
      </c>
      <c r="B160" s="389"/>
      <c r="C160" s="435"/>
      <c r="D160" s="389"/>
      <c r="E160" s="388"/>
      <c r="F160" s="359"/>
      <c r="G160" s="359"/>
      <c r="H160" s="359"/>
      <c r="I160" s="390"/>
      <c r="J160" s="358"/>
      <c r="K160" s="358"/>
      <c r="L160" s="358"/>
      <c r="M160" s="388"/>
      <c r="N160" s="437"/>
      <c r="O160" s="435"/>
      <c r="P160" s="391"/>
      <c r="Q160" s="433"/>
      <c r="R160" s="393">
        <f t="shared" si="8"/>
        <v>0</v>
      </c>
      <c r="S160" s="393">
        <f t="shared" si="9"/>
        <v>0</v>
      </c>
      <c r="T160" s="393">
        <f t="shared" si="10"/>
        <v>0</v>
      </c>
      <c r="U160" s="394">
        <f t="shared" si="11"/>
        <v>0</v>
      </c>
      <c r="W160" s="386"/>
      <c r="X160" s="386"/>
    </row>
    <row r="161" spans="1:24">
      <c r="A161" s="387" t="s">
        <v>188</v>
      </c>
      <c r="B161" s="389"/>
      <c r="C161" s="435"/>
      <c r="D161" s="389"/>
      <c r="E161" s="388"/>
      <c r="F161" s="359"/>
      <c r="G161" s="359"/>
      <c r="H161" s="359"/>
      <c r="I161" s="390"/>
      <c r="J161" s="358"/>
      <c r="K161" s="358"/>
      <c r="L161" s="358"/>
      <c r="M161" s="388"/>
      <c r="N161" s="437"/>
      <c r="O161" s="435"/>
      <c r="P161" s="391"/>
      <c r="Q161" s="433"/>
      <c r="R161" s="393">
        <f t="shared" si="8"/>
        <v>0</v>
      </c>
      <c r="S161" s="393">
        <f t="shared" si="9"/>
        <v>0</v>
      </c>
      <c r="T161" s="393">
        <f t="shared" si="10"/>
        <v>0</v>
      </c>
      <c r="U161" s="394">
        <f t="shared" si="11"/>
        <v>0</v>
      </c>
      <c r="W161" s="386"/>
      <c r="X161" s="386"/>
    </row>
    <row r="162" spans="1:24">
      <c r="A162" s="387" t="s">
        <v>188</v>
      </c>
      <c r="B162" s="389"/>
      <c r="C162" s="435"/>
      <c r="D162" s="389"/>
      <c r="E162" s="388"/>
      <c r="F162" s="359"/>
      <c r="G162" s="359"/>
      <c r="H162" s="359"/>
      <c r="I162" s="390"/>
      <c r="J162" s="358"/>
      <c r="K162" s="358"/>
      <c r="L162" s="358"/>
      <c r="M162" s="388"/>
      <c r="N162" s="437"/>
      <c r="O162" s="435"/>
      <c r="P162" s="391"/>
      <c r="Q162" s="433"/>
      <c r="R162" s="393">
        <f t="shared" si="8"/>
        <v>0</v>
      </c>
      <c r="S162" s="393">
        <f t="shared" si="9"/>
        <v>0</v>
      </c>
      <c r="T162" s="393">
        <f t="shared" si="10"/>
        <v>0</v>
      </c>
      <c r="U162" s="394">
        <f t="shared" si="11"/>
        <v>0</v>
      </c>
      <c r="W162" s="386"/>
      <c r="X162" s="386"/>
    </row>
    <row r="163" spans="1:24">
      <c r="A163" s="387" t="s">
        <v>188</v>
      </c>
      <c r="B163" s="389"/>
      <c r="C163" s="435"/>
      <c r="D163" s="389"/>
      <c r="E163" s="388"/>
      <c r="F163" s="359"/>
      <c r="G163" s="359"/>
      <c r="H163" s="359"/>
      <c r="I163" s="390"/>
      <c r="J163" s="358"/>
      <c r="K163" s="358"/>
      <c r="L163" s="358"/>
      <c r="M163" s="388"/>
      <c r="N163" s="437"/>
      <c r="O163" s="435"/>
      <c r="P163" s="391"/>
      <c r="Q163" s="433"/>
      <c r="R163" s="393">
        <f t="shared" si="8"/>
        <v>0</v>
      </c>
      <c r="S163" s="393">
        <f t="shared" si="9"/>
        <v>0</v>
      </c>
      <c r="T163" s="393">
        <f t="shared" si="10"/>
        <v>0</v>
      </c>
      <c r="U163" s="394">
        <f t="shared" si="11"/>
        <v>0</v>
      </c>
      <c r="W163" s="386"/>
      <c r="X163" s="386"/>
    </row>
    <row r="164" spans="1:24">
      <c r="A164" s="387" t="s">
        <v>188</v>
      </c>
      <c r="B164" s="389"/>
      <c r="C164" s="435"/>
      <c r="D164" s="389"/>
      <c r="E164" s="388"/>
      <c r="F164" s="359"/>
      <c r="G164" s="359"/>
      <c r="H164" s="359"/>
      <c r="I164" s="390"/>
      <c r="J164" s="358"/>
      <c r="K164" s="358"/>
      <c r="L164" s="358"/>
      <c r="M164" s="388"/>
      <c r="N164" s="437"/>
      <c r="O164" s="435"/>
      <c r="P164" s="391"/>
      <c r="Q164" s="433"/>
      <c r="R164" s="393">
        <f t="shared" si="8"/>
        <v>0</v>
      </c>
      <c r="S164" s="393">
        <f t="shared" si="9"/>
        <v>0</v>
      </c>
      <c r="T164" s="393">
        <f t="shared" si="10"/>
        <v>0</v>
      </c>
      <c r="U164" s="394">
        <f t="shared" si="11"/>
        <v>0</v>
      </c>
      <c r="W164" s="386"/>
      <c r="X164" s="386"/>
    </row>
    <row r="165" spans="1:24">
      <c r="A165" s="387" t="s">
        <v>188</v>
      </c>
      <c r="B165" s="389"/>
      <c r="C165" s="435"/>
      <c r="D165" s="389"/>
      <c r="E165" s="388"/>
      <c r="F165" s="359"/>
      <c r="G165" s="359"/>
      <c r="H165" s="359"/>
      <c r="I165" s="390"/>
      <c r="J165" s="358"/>
      <c r="K165" s="358"/>
      <c r="L165" s="358"/>
      <c r="M165" s="388"/>
      <c r="N165" s="437"/>
      <c r="O165" s="435"/>
      <c r="P165" s="391"/>
      <c r="Q165" s="433"/>
      <c r="R165" s="393">
        <f t="shared" si="8"/>
        <v>0</v>
      </c>
      <c r="S165" s="393">
        <f t="shared" si="9"/>
        <v>0</v>
      </c>
      <c r="T165" s="393">
        <f t="shared" si="10"/>
        <v>0</v>
      </c>
      <c r="U165" s="394">
        <f t="shared" si="11"/>
        <v>0</v>
      </c>
      <c r="W165" s="386"/>
      <c r="X165" s="386"/>
    </row>
    <row r="166" spans="1:24">
      <c r="A166" s="387" t="s">
        <v>188</v>
      </c>
      <c r="B166" s="389"/>
      <c r="C166" s="435"/>
      <c r="D166" s="389"/>
      <c r="E166" s="388"/>
      <c r="F166" s="359"/>
      <c r="G166" s="359"/>
      <c r="H166" s="359"/>
      <c r="I166" s="390"/>
      <c r="J166" s="358"/>
      <c r="K166" s="358"/>
      <c r="L166" s="358"/>
      <c r="M166" s="388"/>
      <c r="N166" s="437"/>
      <c r="O166" s="435"/>
      <c r="P166" s="391"/>
      <c r="Q166" s="433"/>
      <c r="R166" s="393">
        <f t="shared" si="8"/>
        <v>0</v>
      </c>
      <c r="S166" s="393">
        <f t="shared" si="9"/>
        <v>0</v>
      </c>
      <c r="T166" s="393">
        <f t="shared" si="10"/>
        <v>0</v>
      </c>
      <c r="U166" s="394">
        <f t="shared" si="11"/>
        <v>0</v>
      </c>
      <c r="W166" s="386"/>
      <c r="X166" s="386"/>
    </row>
    <row r="167" spans="1:24">
      <c r="A167" s="387" t="s">
        <v>188</v>
      </c>
      <c r="B167" s="389"/>
      <c r="C167" s="435"/>
      <c r="D167" s="389"/>
      <c r="E167" s="388"/>
      <c r="F167" s="359"/>
      <c r="G167" s="359"/>
      <c r="H167" s="359"/>
      <c r="I167" s="390"/>
      <c r="J167" s="358"/>
      <c r="K167" s="358"/>
      <c r="L167" s="358"/>
      <c r="M167" s="388"/>
      <c r="N167" s="437"/>
      <c r="O167" s="435"/>
      <c r="P167" s="391"/>
      <c r="Q167" s="433"/>
      <c r="R167" s="393">
        <f t="shared" si="8"/>
        <v>0</v>
      </c>
      <c r="S167" s="393">
        <f t="shared" si="9"/>
        <v>0</v>
      </c>
      <c r="T167" s="393">
        <f t="shared" si="10"/>
        <v>0</v>
      </c>
      <c r="U167" s="394">
        <f t="shared" si="11"/>
        <v>0</v>
      </c>
      <c r="W167" s="386"/>
      <c r="X167" s="386"/>
    </row>
    <row r="168" spans="1:24">
      <c r="A168" s="387" t="s">
        <v>188</v>
      </c>
      <c r="B168" s="389"/>
      <c r="C168" s="435"/>
      <c r="D168" s="389"/>
      <c r="E168" s="388"/>
      <c r="F168" s="359"/>
      <c r="G168" s="359"/>
      <c r="H168" s="359"/>
      <c r="I168" s="390"/>
      <c r="J168" s="358"/>
      <c r="K168" s="358"/>
      <c r="L168" s="358"/>
      <c r="M168" s="388"/>
      <c r="N168" s="437"/>
      <c r="O168" s="435"/>
      <c r="P168" s="391"/>
      <c r="Q168" s="433"/>
      <c r="R168" s="393">
        <f t="shared" si="8"/>
        <v>0</v>
      </c>
      <c r="S168" s="393">
        <f t="shared" si="9"/>
        <v>0</v>
      </c>
      <c r="T168" s="393">
        <f t="shared" si="10"/>
        <v>0</v>
      </c>
      <c r="U168" s="394">
        <f t="shared" si="11"/>
        <v>0</v>
      </c>
      <c r="W168" s="386"/>
      <c r="X168" s="386"/>
    </row>
    <row r="169" spans="1:24">
      <c r="A169" s="387" t="s">
        <v>188</v>
      </c>
      <c r="B169" s="389"/>
      <c r="C169" s="435"/>
      <c r="D169" s="389"/>
      <c r="E169" s="388"/>
      <c r="F169" s="359"/>
      <c r="G169" s="359"/>
      <c r="H169" s="359"/>
      <c r="I169" s="390"/>
      <c r="J169" s="358"/>
      <c r="K169" s="358"/>
      <c r="L169" s="358"/>
      <c r="M169" s="388"/>
      <c r="N169" s="437"/>
      <c r="O169" s="435"/>
      <c r="P169" s="391"/>
      <c r="Q169" s="433"/>
      <c r="R169" s="393">
        <f t="shared" si="8"/>
        <v>0</v>
      </c>
      <c r="S169" s="393">
        <f t="shared" si="9"/>
        <v>0</v>
      </c>
      <c r="T169" s="393">
        <f t="shared" si="10"/>
        <v>0</v>
      </c>
      <c r="U169" s="394">
        <f t="shared" si="11"/>
        <v>0</v>
      </c>
      <c r="W169" s="386"/>
      <c r="X169" s="386"/>
    </row>
    <row r="170" spans="1:24">
      <c r="A170" s="387" t="s">
        <v>188</v>
      </c>
      <c r="B170" s="389"/>
      <c r="C170" s="435"/>
      <c r="D170" s="389"/>
      <c r="E170" s="388"/>
      <c r="F170" s="359"/>
      <c r="G170" s="359"/>
      <c r="H170" s="359"/>
      <c r="I170" s="390"/>
      <c r="J170" s="358"/>
      <c r="K170" s="358"/>
      <c r="L170" s="358"/>
      <c r="M170" s="388"/>
      <c r="N170" s="437"/>
      <c r="O170" s="435"/>
      <c r="P170" s="391"/>
      <c r="Q170" s="433"/>
      <c r="R170" s="393">
        <f t="shared" si="8"/>
        <v>0</v>
      </c>
      <c r="S170" s="393">
        <f t="shared" si="9"/>
        <v>0</v>
      </c>
      <c r="T170" s="393">
        <f t="shared" si="10"/>
        <v>0</v>
      </c>
      <c r="U170" s="394">
        <f t="shared" si="11"/>
        <v>0</v>
      </c>
      <c r="W170" s="386"/>
      <c r="X170" s="386"/>
    </row>
    <row r="171" spans="1:24">
      <c r="A171" s="387" t="s">
        <v>188</v>
      </c>
      <c r="B171" s="389"/>
      <c r="C171" s="435"/>
      <c r="D171" s="389"/>
      <c r="E171" s="388"/>
      <c r="F171" s="359"/>
      <c r="G171" s="359"/>
      <c r="H171" s="359"/>
      <c r="I171" s="390"/>
      <c r="J171" s="358"/>
      <c r="K171" s="358"/>
      <c r="L171" s="358"/>
      <c r="M171" s="388"/>
      <c r="N171" s="437"/>
      <c r="O171" s="435"/>
      <c r="P171" s="391"/>
      <c r="Q171" s="433"/>
      <c r="R171" s="393">
        <f t="shared" si="8"/>
        <v>0</v>
      </c>
      <c r="S171" s="393">
        <f t="shared" si="9"/>
        <v>0</v>
      </c>
      <c r="T171" s="393">
        <f t="shared" si="10"/>
        <v>0</v>
      </c>
      <c r="U171" s="394">
        <f t="shared" si="11"/>
        <v>0</v>
      </c>
      <c r="W171" s="386"/>
      <c r="X171" s="386"/>
    </row>
    <row r="172" spans="1:24">
      <c r="A172" s="387" t="s">
        <v>188</v>
      </c>
      <c r="B172" s="389"/>
      <c r="C172" s="435"/>
      <c r="D172" s="389"/>
      <c r="E172" s="388"/>
      <c r="F172" s="359"/>
      <c r="G172" s="359"/>
      <c r="H172" s="359"/>
      <c r="I172" s="390"/>
      <c r="J172" s="358"/>
      <c r="K172" s="358"/>
      <c r="L172" s="358"/>
      <c r="M172" s="388"/>
      <c r="N172" s="437"/>
      <c r="O172" s="435"/>
      <c r="P172" s="391"/>
      <c r="Q172" s="433"/>
      <c r="R172" s="393">
        <f t="shared" si="8"/>
        <v>0</v>
      </c>
      <c r="S172" s="393">
        <f t="shared" si="9"/>
        <v>0</v>
      </c>
      <c r="T172" s="393">
        <f t="shared" si="10"/>
        <v>0</v>
      </c>
      <c r="U172" s="394">
        <f t="shared" si="11"/>
        <v>0</v>
      </c>
      <c r="W172" s="386"/>
      <c r="X172" s="386"/>
    </row>
    <row r="173" spans="1:24">
      <c r="A173" s="387" t="s">
        <v>188</v>
      </c>
      <c r="B173" s="389"/>
      <c r="C173" s="435"/>
      <c r="D173" s="389"/>
      <c r="E173" s="388"/>
      <c r="F173" s="359"/>
      <c r="G173" s="359"/>
      <c r="H173" s="359"/>
      <c r="I173" s="390"/>
      <c r="J173" s="358"/>
      <c r="K173" s="358"/>
      <c r="L173" s="358"/>
      <c r="M173" s="388"/>
      <c r="N173" s="437"/>
      <c r="O173" s="435"/>
      <c r="P173" s="391"/>
      <c r="Q173" s="433"/>
      <c r="R173" s="393">
        <f t="shared" si="8"/>
        <v>0</v>
      </c>
      <c r="S173" s="393">
        <f t="shared" si="9"/>
        <v>0</v>
      </c>
      <c r="T173" s="393">
        <f t="shared" si="10"/>
        <v>0</v>
      </c>
      <c r="U173" s="394">
        <f t="shared" si="11"/>
        <v>0</v>
      </c>
      <c r="W173" s="386"/>
      <c r="X173" s="386"/>
    </row>
    <row r="174" spans="1:24">
      <c r="A174" s="387" t="s">
        <v>188</v>
      </c>
      <c r="B174" s="389"/>
      <c r="C174" s="435"/>
      <c r="D174" s="389"/>
      <c r="E174" s="388"/>
      <c r="F174" s="359"/>
      <c r="G174" s="359"/>
      <c r="H174" s="359"/>
      <c r="I174" s="390"/>
      <c r="J174" s="358"/>
      <c r="K174" s="358"/>
      <c r="L174" s="358"/>
      <c r="M174" s="388"/>
      <c r="N174" s="437"/>
      <c r="O174" s="435"/>
      <c r="P174" s="391"/>
      <c r="Q174" s="433"/>
      <c r="R174" s="393">
        <f t="shared" si="8"/>
        <v>0</v>
      </c>
      <c r="S174" s="393">
        <f t="shared" si="9"/>
        <v>0</v>
      </c>
      <c r="T174" s="393">
        <f t="shared" si="10"/>
        <v>0</v>
      </c>
      <c r="U174" s="394">
        <f t="shared" si="11"/>
        <v>0</v>
      </c>
      <c r="W174" s="386"/>
      <c r="X174" s="386"/>
    </row>
    <row r="175" spans="1:24">
      <c r="A175" s="387" t="s">
        <v>188</v>
      </c>
      <c r="B175" s="389"/>
      <c r="C175" s="435"/>
      <c r="D175" s="389"/>
      <c r="E175" s="388"/>
      <c r="F175" s="359"/>
      <c r="G175" s="359"/>
      <c r="H175" s="359"/>
      <c r="I175" s="390"/>
      <c r="J175" s="358"/>
      <c r="K175" s="358"/>
      <c r="L175" s="358"/>
      <c r="M175" s="388"/>
      <c r="N175" s="437"/>
      <c r="O175" s="435"/>
      <c r="P175" s="391"/>
      <c r="Q175" s="433"/>
      <c r="R175" s="393">
        <f t="shared" si="8"/>
        <v>0</v>
      </c>
      <c r="S175" s="393">
        <f t="shared" si="9"/>
        <v>0</v>
      </c>
      <c r="T175" s="393">
        <f t="shared" si="10"/>
        <v>0</v>
      </c>
      <c r="U175" s="394">
        <f t="shared" si="11"/>
        <v>0</v>
      </c>
      <c r="W175" s="386"/>
      <c r="X175" s="386"/>
    </row>
    <row r="176" spans="1:24">
      <c r="A176" s="387" t="s">
        <v>188</v>
      </c>
      <c r="B176" s="389"/>
      <c r="C176" s="435"/>
      <c r="D176" s="389"/>
      <c r="E176" s="388"/>
      <c r="F176" s="359"/>
      <c r="G176" s="359"/>
      <c r="H176" s="359"/>
      <c r="I176" s="390"/>
      <c r="J176" s="358"/>
      <c r="K176" s="358"/>
      <c r="L176" s="358"/>
      <c r="M176" s="388"/>
      <c r="N176" s="437"/>
      <c r="O176" s="435"/>
      <c r="P176" s="391"/>
      <c r="Q176" s="433"/>
      <c r="R176" s="393">
        <f t="shared" si="8"/>
        <v>0</v>
      </c>
      <c r="S176" s="393">
        <f t="shared" si="9"/>
        <v>0</v>
      </c>
      <c r="T176" s="393">
        <f t="shared" si="10"/>
        <v>0</v>
      </c>
      <c r="U176" s="394">
        <f t="shared" si="11"/>
        <v>0</v>
      </c>
      <c r="W176" s="386"/>
      <c r="X176" s="386"/>
    </row>
    <row r="177" spans="1:24">
      <c r="A177" s="387" t="s">
        <v>188</v>
      </c>
      <c r="B177" s="389"/>
      <c r="C177" s="435"/>
      <c r="D177" s="389"/>
      <c r="E177" s="388"/>
      <c r="F177" s="359"/>
      <c r="G177" s="359"/>
      <c r="H177" s="359"/>
      <c r="I177" s="390"/>
      <c r="J177" s="358"/>
      <c r="K177" s="358"/>
      <c r="L177" s="358"/>
      <c r="M177" s="388"/>
      <c r="N177" s="437"/>
      <c r="O177" s="435"/>
      <c r="P177" s="391"/>
      <c r="Q177" s="433"/>
      <c r="R177" s="393">
        <f t="shared" si="8"/>
        <v>0</v>
      </c>
      <c r="S177" s="393">
        <f t="shared" si="9"/>
        <v>0</v>
      </c>
      <c r="T177" s="393">
        <f t="shared" si="10"/>
        <v>0</v>
      </c>
      <c r="U177" s="394">
        <f t="shared" si="11"/>
        <v>0</v>
      </c>
      <c r="W177" s="386"/>
      <c r="X177" s="386"/>
    </row>
    <row r="178" spans="1:24">
      <c r="A178" s="387" t="s">
        <v>188</v>
      </c>
      <c r="B178" s="389"/>
      <c r="C178" s="435"/>
      <c r="D178" s="389"/>
      <c r="E178" s="388"/>
      <c r="F178" s="359"/>
      <c r="G178" s="359"/>
      <c r="H178" s="359"/>
      <c r="I178" s="390"/>
      <c r="J178" s="358"/>
      <c r="K178" s="358"/>
      <c r="L178" s="358"/>
      <c r="M178" s="388"/>
      <c r="N178" s="437"/>
      <c r="O178" s="435"/>
      <c r="P178" s="391"/>
      <c r="Q178" s="433"/>
      <c r="R178" s="393">
        <f t="shared" si="8"/>
        <v>0</v>
      </c>
      <c r="S178" s="393">
        <f t="shared" si="9"/>
        <v>0</v>
      </c>
      <c r="T178" s="393">
        <f t="shared" si="10"/>
        <v>0</v>
      </c>
      <c r="U178" s="394">
        <f t="shared" si="11"/>
        <v>0</v>
      </c>
      <c r="W178" s="386"/>
      <c r="X178" s="386"/>
    </row>
    <row r="179" spans="1:24">
      <c r="A179" s="387" t="s">
        <v>188</v>
      </c>
      <c r="B179" s="389"/>
      <c r="C179" s="435"/>
      <c r="D179" s="389"/>
      <c r="E179" s="388"/>
      <c r="F179" s="359"/>
      <c r="G179" s="359"/>
      <c r="H179" s="359"/>
      <c r="I179" s="390"/>
      <c r="J179" s="358"/>
      <c r="K179" s="358"/>
      <c r="L179" s="358"/>
      <c r="M179" s="388"/>
      <c r="N179" s="437"/>
      <c r="O179" s="435"/>
      <c r="P179" s="391"/>
      <c r="Q179" s="433"/>
      <c r="R179" s="393">
        <f t="shared" si="8"/>
        <v>0</v>
      </c>
      <c r="S179" s="393">
        <f t="shared" si="9"/>
        <v>0</v>
      </c>
      <c r="T179" s="393">
        <f t="shared" si="10"/>
        <v>0</v>
      </c>
      <c r="U179" s="394">
        <f t="shared" si="11"/>
        <v>0</v>
      </c>
      <c r="W179" s="386"/>
      <c r="X179" s="386"/>
    </row>
    <row r="180" spans="1:24">
      <c r="A180" s="387" t="s">
        <v>188</v>
      </c>
      <c r="B180" s="389"/>
      <c r="C180" s="435"/>
      <c r="D180" s="389"/>
      <c r="E180" s="388"/>
      <c r="F180" s="359"/>
      <c r="G180" s="359"/>
      <c r="H180" s="359"/>
      <c r="I180" s="390"/>
      <c r="J180" s="358"/>
      <c r="K180" s="358"/>
      <c r="L180" s="358"/>
      <c r="M180" s="388"/>
      <c r="N180" s="437"/>
      <c r="O180" s="435"/>
      <c r="P180" s="391"/>
      <c r="Q180" s="433"/>
      <c r="R180" s="393">
        <f t="shared" si="8"/>
        <v>0</v>
      </c>
      <c r="S180" s="393">
        <f t="shared" si="9"/>
        <v>0</v>
      </c>
      <c r="T180" s="393">
        <f t="shared" si="10"/>
        <v>0</v>
      </c>
      <c r="U180" s="394">
        <f t="shared" si="11"/>
        <v>0</v>
      </c>
      <c r="W180" s="386"/>
      <c r="X180" s="386"/>
    </row>
    <row r="181" spans="1:24">
      <c r="A181" s="387" t="s">
        <v>188</v>
      </c>
      <c r="B181" s="389"/>
      <c r="C181" s="435"/>
      <c r="D181" s="389"/>
      <c r="E181" s="388"/>
      <c r="F181" s="359"/>
      <c r="G181" s="359"/>
      <c r="H181" s="359"/>
      <c r="I181" s="390"/>
      <c r="J181" s="358"/>
      <c r="K181" s="358"/>
      <c r="L181" s="358"/>
      <c r="M181" s="388"/>
      <c r="N181" s="437"/>
      <c r="O181" s="435"/>
      <c r="P181" s="391"/>
      <c r="Q181" s="433"/>
      <c r="R181" s="393">
        <f t="shared" si="8"/>
        <v>0</v>
      </c>
      <c r="S181" s="393">
        <f t="shared" si="9"/>
        <v>0</v>
      </c>
      <c r="T181" s="393">
        <f t="shared" si="10"/>
        <v>0</v>
      </c>
      <c r="U181" s="394">
        <f t="shared" si="11"/>
        <v>0</v>
      </c>
      <c r="W181" s="386"/>
      <c r="X181" s="386"/>
    </row>
    <row r="182" spans="1:24">
      <c r="A182" s="387" t="s">
        <v>188</v>
      </c>
      <c r="B182" s="389"/>
      <c r="C182" s="435"/>
      <c r="D182" s="389"/>
      <c r="E182" s="388"/>
      <c r="F182" s="359"/>
      <c r="G182" s="359"/>
      <c r="H182" s="359"/>
      <c r="I182" s="390"/>
      <c r="J182" s="358"/>
      <c r="K182" s="358"/>
      <c r="L182" s="358"/>
      <c r="M182" s="388"/>
      <c r="N182" s="437"/>
      <c r="O182" s="435"/>
      <c r="P182" s="391"/>
      <c r="Q182" s="433"/>
      <c r="R182" s="393">
        <f t="shared" si="8"/>
        <v>0</v>
      </c>
      <c r="S182" s="393">
        <f t="shared" si="9"/>
        <v>0</v>
      </c>
      <c r="T182" s="393">
        <f t="shared" si="10"/>
        <v>0</v>
      </c>
      <c r="U182" s="394">
        <f t="shared" si="11"/>
        <v>0</v>
      </c>
      <c r="W182" s="386"/>
      <c r="X182" s="386"/>
    </row>
    <row r="183" spans="1:24">
      <c r="A183" s="387" t="s">
        <v>188</v>
      </c>
      <c r="B183" s="389"/>
      <c r="C183" s="435"/>
      <c r="D183" s="389"/>
      <c r="E183" s="388"/>
      <c r="F183" s="359"/>
      <c r="G183" s="359"/>
      <c r="H183" s="359"/>
      <c r="I183" s="390"/>
      <c r="J183" s="358"/>
      <c r="K183" s="358"/>
      <c r="L183" s="358"/>
      <c r="M183" s="388"/>
      <c r="N183" s="437"/>
      <c r="O183" s="435"/>
      <c r="P183" s="391"/>
      <c r="Q183" s="433"/>
      <c r="R183" s="393">
        <f t="shared" si="8"/>
        <v>0</v>
      </c>
      <c r="S183" s="393">
        <f t="shared" si="9"/>
        <v>0</v>
      </c>
      <c r="T183" s="393">
        <f t="shared" si="10"/>
        <v>0</v>
      </c>
      <c r="U183" s="394">
        <f t="shared" si="11"/>
        <v>0</v>
      </c>
      <c r="W183" s="386"/>
      <c r="X183" s="386"/>
    </row>
    <row r="184" spans="1:24">
      <c r="A184" s="387" t="s">
        <v>188</v>
      </c>
      <c r="B184" s="389"/>
      <c r="C184" s="435"/>
      <c r="D184" s="389"/>
      <c r="E184" s="388"/>
      <c r="F184" s="359"/>
      <c r="G184" s="359"/>
      <c r="H184" s="359"/>
      <c r="I184" s="390"/>
      <c r="J184" s="358"/>
      <c r="K184" s="358"/>
      <c r="L184" s="358"/>
      <c r="M184" s="388"/>
      <c r="N184" s="437"/>
      <c r="O184" s="435"/>
      <c r="P184" s="391"/>
      <c r="Q184" s="433"/>
      <c r="R184" s="393">
        <f t="shared" si="8"/>
        <v>0</v>
      </c>
      <c r="S184" s="393">
        <f t="shared" si="9"/>
        <v>0</v>
      </c>
      <c r="T184" s="393">
        <f t="shared" si="10"/>
        <v>0</v>
      </c>
      <c r="U184" s="394">
        <f t="shared" si="11"/>
        <v>0</v>
      </c>
      <c r="W184" s="386"/>
      <c r="X184" s="386"/>
    </row>
    <row r="185" spans="1:24">
      <c r="A185" s="387" t="s">
        <v>188</v>
      </c>
      <c r="B185" s="389"/>
      <c r="C185" s="435"/>
      <c r="D185" s="389"/>
      <c r="E185" s="388"/>
      <c r="F185" s="359"/>
      <c r="G185" s="359"/>
      <c r="H185" s="359"/>
      <c r="I185" s="390"/>
      <c r="J185" s="358"/>
      <c r="K185" s="358"/>
      <c r="L185" s="358"/>
      <c r="M185" s="388"/>
      <c r="N185" s="437"/>
      <c r="O185" s="435"/>
      <c r="P185" s="391"/>
      <c r="Q185" s="433"/>
      <c r="R185" s="393">
        <f t="shared" si="8"/>
        <v>0</v>
      </c>
      <c r="S185" s="393">
        <f t="shared" si="9"/>
        <v>0</v>
      </c>
      <c r="T185" s="393">
        <f t="shared" si="10"/>
        <v>0</v>
      </c>
      <c r="U185" s="394">
        <f t="shared" si="11"/>
        <v>0</v>
      </c>
      <c r="W185" s="386"/>
      <c r="X185" s="386"/>
    </row>
    <row r="186" spans="1:24">
      <c r="A186" s="387" t="s">
        <v>188</v>
      </c>
      <c r="B186" s="389"/>
      <c r="C186" s="435"/>
      <c r="D186" s="389"/>
      <c r="E186" s="388"/>
      <c r="F186" s="359"/>
      <c r="G186" s="359"/>
      <c r="H186" s="359"/>
      <c r="I186" s="390"/>
      <c r="J186" s="358"/>
      <c r="K186" s="358"/>
      <c r="L186" s="358"/>
      <c r="M186" s="388"/>
      <c r="N186" s="437"/>
      <c r="O186" s="435"/>
      <c r="P186" s="391"/>
      <c r="Q186" s="433"/>
      <c r="R186" s="393">
        <f t="shared" si="8"/>
        <v>0</v>
      </c>
      <c r="S186" s="393">
        <f t="shared" si="9"/>
        <v>0</v>
      </c>
      <c r="T186" s="393">
        <f t="shared" si="10"/>
        <v>0</v>
      </c>
      <c r="U186" s="394">
        <f t="shared" si="11"/>
        <v>0</v>
      </c>
      <c r="W186" s="386"/>
      <c r="X186" s="386"/>
    </row>
    <row r="187" spans="1:24">
      <c r="A187" s="387" t="s">
        <v>188</v>
      </c>
      <c r="B187" s="389"/>
      <c r="C187" s="435"/>
      <c r="D187" s="389"/>
      <c r="E187" s="388"/>
      <c r="F187" s="359"/>
      <c r="G187" s="359"/>
      <c r="H187" s="359"/>
      <c r="I187" s="390"/>
      <c r="J187" s="358"/>
      <c r="K187" s="358"/>
      <c r="L187" s="358"/>
      <c r="M187" s="388"/>
      <c r="N187" s="437"/>
      <c r="O187" s="435"/>
      <c r="P187" s="391"/>
      <c r="Q187" s="433"/>
      <c r="R187" s="393">
        <f t="shared" si="8"/>
        <v>0</v>
      </c>
      <c r="S187" s="393">
        <f t="shared" si="9"/>
        <v>0</v>
      </c>
      <c r="T187" s="393">
        <f t="shared" si="10"/>
        <v>0</v>
      </c>
      <c r="U187" s="394">
        <f t="shared" si="11"/>
        <v>0</v>
      </c>
      <c r="W187" s="386"/>
      <c r="X187" s="386"/>
    </row>
    <row r="188" spans="1:24">
      <c r="A188" s="387" t="s">
        <v>188</v>
      </c>
      <c r="B188" s="389"/>
      <c r="C188" s="435"/>
      <c r="D188" s="389"/>
      <c r="E188" s="388"/>
      <c r="F188" s="359"/>
      <c r="G188" s="359"/>
      <c r="H188" s="359"/>
      <c r="I188" s="390"/>
      <c r="J188" s="358"/>
      <c r="K188" s="358"/>
      <c r="L188" s="358"/>
      <c r="M188" s="388"/>
      <c r="N188" s="437"/>
      <c r="O188" s="435"/>
      <c r="P188" s="391"/>
      <c r="Q188" s="433"/>
      <c r="R188" s="393">
        <f t="shared" si="8"/>
        <v>0</v>
      </c>
      <c r="S188" s="393">
        <f t="shared" si="9"/>
        <v>0</v>
      </c>
      <c r="T188" s="393">
        <f t="shared" si="10"/>
        <v>0</v>
      </c>
      <c r="U188" s="394">
        <f t="shared" si="11"/>
        <v>0</v>
      </c>
      <c r="W188" s="386"/>
      <c r="X188" s="386"/>
    </row>
    <row r="189" spans="1:24">
      <c r="A189" s="387" t="s">
        <v>188</v>
      </c>
      <c r="B189" s="389"/>
      <c r="C189" s="435"/>
      <c r="D189" s="389"/>
      <c r="E189" s="388"/>
      <c r="F189" s="359"/>
      <c r="G189" s="359"/>
      <c r="H189" s="359"/>
      <c r="I189" s="390"/>
      <c r="J189" s="358"/>
      <c r="K189" s="358"/>
      <c r="L189" s="358"/>
      <c r="M189" s="388"/>
      <c r="N189" s="437"/>
      <c r="O189" s="435"/>
      <c r="P189" s="391"/>
      <c r="Q189" s="433"/>
      <c r="R189" s="393">
        <f t="shared" si="8"/>
        <v>0</v>
      </c>
      <c r="S189" s="393">
        <f t="shared" si="9"/>
        <v>0</v>
      </c>
      <c r="T189" s="393">
        <f t="shared" si="10"/>
        <v>0</v>
      </c>
      <c r="U189" s="394">
        <f t="shared" si="11"/>
        <v>0</v>
      </c>
      <c r="W189" s="386"/>
      <c r="X189" s="386"/>
    </row>
    <row r="190" spans="1:24">
      <c r="A190" s="387" t="s">
        <v>188</v>
      </c>
      <c r="B190" s="389"/>
      <c r="C190" s="435"/>
      <c r="D190" s="389"/>
      <c r="E190" s="388"/>
      <c r="F190" s="359"/>
      <c r="G190" s="359"/>
      <c r="H190" s="359"/>
      <c r="I190" s="390"/>
      <c r="J190" s="358"/>
      <c r="K190" s="358"/>
      <c r="L190" s="358"/>
      <c r="M190" s="388"/>
      <c r="N190" s="437"/>
      <c r="O190" s="435"/>
      <c r="P190" s="391"/>
      <c r="Q190" s="433"/>
      <c r="R190" s="393">
        <f t="shared" si="8"/>
        <v>0</v>
      </c>
      <c r="S190" s="393">
        <f t="shared" si="9"/>
        <v>0</v>
      </c>
      <c r="T190" s="393">
        <f t="shared" si="10"/>
        <v>0</v>
      </c>
      <c r="U190" s="394">
        <f t="shared" si="11"/>
        <v>0</v>
      </c>
      <c r="W190" s="386"/>
      <c r="X190" s="386"/>
    </row>
    <row r="191" spans="1:24">
      <c r="A191" s="387" t="s">
        <v>188</v>
      </c>
      <c r="B191" s="389"/>
      <c r="C191" s="435"/>
      <c r="D191" s="389"/>
      <c r="E191" s="388"/>
      <c r="F191" s="359"/>
      <c r="G191" s="359"/>
      <c r="H191" s="359"/>
      <c r="I191" s="390"/>
      <c r="J191" s="358"/>
      <c r="K191" s="358"/>
      <c r="L191" s="358"/>
      <c r="M191" s="388"/>
      <c r="N191" s="437"/>
      <c r="O191" s="435"/>
      <c r="P191" s="391"/>
      <c r="Q191" s="433"/>
      <c r="R191" s="393">
        <f t="shared" si="8"/>
        <v>0</v>
      </c>
      <c r="S191" s="393">
        <f t="shared" si="9"/>
        <v>0</v>
      </c>
      <c r="T191" s="393">
        <f t="shared" si="10"/>
        <v>0</v>
      </c>
      <c r="U191" s="394">
        <f t="shared" si="11"/>
        <v>0</v>
      </c>
      <c r="W191" s="386"/>
      <c r="X191" s="386"/>
    </row>
    <row r="192" spans="1:24">
      <c r="A192" s="387" t="s">
        <v>188</v>
      </c>
      <c r="B192" s="389"/>
      <c r="C192" s="435"/>
      <c r="D192" s="389"/>
      <c r="E192" s="388"/>
      <c r="F192" s="359"/>
      <c r="G192" s="359"/>
      <c r="H192" s="359"/>
      <c r="I192" s="390"/>
      <c r="J192" s="358"/>
      <c r="K192" s="358"/>
      <c r="L192" s="358"/>
      <c r="M192" s="388"/>
      <c r="N192" s="437"/>
      <c r="O192" s="435"/>
      <c r="P192" s="391"/>
      <c r="Q192" s="433"/>
      <c r="R192" s="393">
        <f t="shared" si="8"/>
        <v>0</v>
      </c>
      <c r="S192" s="393">
        <f t="shared" si="9"/>
        <v>0</v>
      </c>
      <c r="T192" s="393">
        <f t="shared" si="10"/>
        <v>0</v>
      </c>
      <c r="U192" s="394">
        <f t="shared" si="11"/>
        <v>0</v>
      </c>
      <c r="W192" s="386"/>
      <c r="X192" s="386"/>
    </row>
    <row r="193" spans="1:24">
      <c r="A193" s="387" t="s">
        <v>188</v>
      </c>
      <c r="B193" s="389"/>
      <c r="C193" s="435"/>
      <c r="D193" s="389"/>
      <c r="E193" s="388"/>
      <c r="F193" s="359"/>
      <c r="G193" s="359"/>
      <c r="H193" s="359"/>
      <c r="I193" s="390"/>
      <c r="J193" s="358"/>
      <c r="K193" s="358"/>
      <c r="L193" s="358"/>
      <c r="M193" s="388"/>
      <c r="N193" s="437"/>
      <c r="O193" s="435"/>
      <c r="P193" s="391"/>
      <c r="Q193" s="433"/>
      <c r="R193" s="393">
        <f t="shared" si="8"/>
        <v>0</v>
      </c>
      <c r="S193" s="393">
        <f t="shared" si="9"/>
        <v>0</v>
      </c>
      <c r="T193" s="393">
        <f t="shared" si="10"/>
        <v>0</v>
      </c>
      <c r="U193" s="394">
        <f t="shared" si="11"/>
        <v>0</v>
      </c>
      <c r="W193" s="386"/>
      <c r="X193" s="386"/>
    </row>
    <row r="194" spans="1:24">
      <c r="A194" s="387" t="s">
        <v>188</v>
      </c>
      <c r="B194" s="389"/>
      <c r="C194" s="435"/>
      <c r="D194" s="389"/>
      <c r="E194" s="388"/>
      <c r="F194" s="359"/>
      <c r="G194" s="359"/>
      <c r="H194" s="359"/>
      <c r="I194" s="390"/>
      <c r="J194" s="358"/>
      <c r="K194" s="358"/>
      <c r="L194" s="358"/>
      <c r="M194" s="388"/>
      <c r="N194" s="437"/>
      <c r="O194" s="435"/>
      <c r="P194" s="391"/>
      <c r="Q194" s="433"/>
      <c r="R194" s="393">
        <f t="shared" si="8"/>
        <v>0</v>
      </c>
      <c r="S194" s="393">
        <f t="shared" si="9"/>
        <v>0</v>
      </c>
      <c r="T194" s="393">
        <f t="shared" si="10"/>
        <v>0</v>
      </c>
      <c r="U194" s="394">
        <f t="shared" si="11"/>
        <v>0</v>
      </c>
      <c r="W194" s="386"/>
      <c r="X194" s="386"/>
    </row>
    <row r="195" spans="1:24">
      <c r="A195" s="387" t="s">
        <v>188</v>
      </c>
      <c r="B195" s="389"/>
      <c r="C195" s="435"/>
      <c r="D195" s="389"/>
      <c r="E195" s="388"/>
      <c r="F195" s="359"/>
      <c r="G195" s="359"/>
      <c r="H195" s="359"/>
      <c r="I195" s="390"/>
      <c r="J195" s="358"/>
      <c r="K195" s="358"/>
      <c r="L195" s="358"/>
      <c r="M195" s="388"/>
      <c r="N195" s="437"/>
      <c r="O195" s="435"/>
      <c r="P195" s="391"/>
      <c r="Q195" s="433"/>
      <c r="R195" s="393">
        <f t="shared" si="8"/>
        <v>0</v>
      </c>
      <c r="S195" s="393">
        <f t="shared" si="9"/>
        <v>0</v>
      </c>
      <c r="T195" s="393">
        <f t="shared" si="10"/>
        <v>0</v>
      </c>
      <c r="U195" s="394">
        <f t="shared" si="11"/>
        <v>0</v>
      </c>
      <c r="W195" s="386"/>
      <c r="X195" s="386"/>
    </row>
    <row r="196" spans="1:24">
      <c r="A196" s="387" t="s">
        <v>188</v>
      </c>
      <c r="B196" s="389"/>
      <c r="C196" s="435"/>
      <c r="D196" s="389"/>
      <c r="E196" s="388"/>
      <c r="F196" s="359"/>
      <c r="G196" s="359"/>
      <c r="H196" s="359"/>
      <c r="I196" s="390"/>
      <c r="J196" s="358"/>
      <c r="K196" s="358"/>
      <c r="L196" s="358"/>
      <c r="M196" s="388"/>
      <c r="N196" s="437"/>
      <c r="O196" s="435"/>
      <c r="P196" s="391"/>
      <c r="Q196" s="433"/>
      <c r="R196" s="393">
        <f t="shared" si="8"/>
        <v>0</v>
      </c>
      <c r="S196" s="393">
        <f t="shared" si="9"/>
        <v>0</v>
      </c>
      <c r="T196" s="393">
        <f t="shared" si="10"/>
        <v>0</v>
      </c>
      <c r="U196" s="394">
        <f t="shared" si="11"/>
        <v>0</v>
      </c>
      <c r="W196" s="386"/>
      <c r="X196" s="386"/>
    </row>
    <row r="197" spans="1:24">
      <c r="A197" s="387" t="s">
        <v>188</v>
      </c>
      <c r="B197" s="389"/>
      <c r="C197" s="435"/>
      <c r="D197" s="389"/>
      <c r="E197" s="388"/>
      <c r="F197" s="359"/>
      <c r="G197" s="359"/>
      <c r="H197" s="359"/>
      <c r="I197" s="390"/>
      <c r="J197" s="358"/>
      <c r="K197" s="358"/>
      <c r="L197" s="358"/>
      <c r="M197" s="388"/>
      <c r="N197" s="437"/>
      <c r="O197" s="435"/>
      <c r="P197" s="391"/>
      <c r="Q197" s="433"/>
      <c r="R197" s="393">
        <f t="shared" si="8"/>
        <v>0</v>
      </c>
      <c r="S197" s="393">
        <f t="shared" si="9"/>
        <v>0</v>
      </c>
      <c r="T197" s="393">
        <f t="shared" si="10"/>
        <v>0</v>
      </c>
      <c r="U197" s="394">
        <f t="shared" si="11"/>
        <v>0</v>
      </c>
      <c r="W197" s="386"/>
      <c r="X197" s="386"/>
    </row>
    <row r="198" spans="1:24">
      <c r="A198" s="387" t="s">
        <v>188</v>
      </c>
      <c r="B198" s="389"/>
      <c r="C198" s="435"/>
      <c r="D198" s="389"/>
      <c r="E198" s="388"/>
      <c r="F198" s="359"/>
      <c r="G198" s="359"/>
      <c r="H198" s="359"/>
      <c r="I198" s="390"/>
      <c r="J198" s="358"/>
      <c r="K198" s="358"/>
      <c r="L198" s="358"/>
      <c r="M198" s="388"/>
      <c r="N198" s="437"/>
      <c r="O198" s="435"/>
      <c r="P198" s="391"/>
      <c r="Q198" s="433"/>
      <c r="R198" s="393">
        <f t="shared" si="8"/>
        <v>0</v>
      </c>
      <c r="S198" s="393">
        <f t="shared" si="9"/>
        <v>0</v>
      </c>
      <c r="T198" s="393">
        <f t="shared" si="10"/>
        <v>0</v>
      </c>
      <c r="U198" s="394">
        <f t="shared" si="11"/>
        <v>0</v>
      </c>
      <c r="W198" s="386"/>
      <c r="X198" s="386"/>
    </row>
    <row r="199" spans="1:24">
      <c r="A199" s="387" t="s">
        <v>188</v>
      </c>
      <c r="B199" s="389"/>
      <c r="C199" s="435"/>
      <c r="D199" s="389"/>
      <c r="E199" s="388"/>
      <c r="F199" s="359"/>
      <c r="G199" s="359"/>
      <c r="H199" s="359"/>
      <c r="I199" s="390"/>
      <c r="J199" s="358"/>
      <c r="K199" s="358"/>
      <c r="L199" s="358"/>
      <c r="M199" s="388"/>
      <c r="N199" s="437"/>
      <c r="O199" s="435"/>
      <c r="P199" s="391"/>
      <c r="Q199" s="433"/>
      <c r="R199" s="393">
        <f t="shared" si="8"/>
        <v>0</v>
      </c>
      <c r="S199" s="393">
        <f t="shared" si="9"/>
        <v>0</v>
      </c>
      <c r="T199" s="393">
        <f t="shared" si="10"/>
        <v>0</v>
      </c>
      <c r="U199" s="394">
        <f t="shared" si="11"/>
        <v>0</v>
      </c>
      <c r="W199" s="386"/>
      <c r="X199" s="386"/>
    </row>
    <row r="200" spans="1:24">
      <c r="A200" s="387" t="s">
        <v>188</v>
      </c>
      <c r="B200" s="389"/>
      <c r="C200" s="435"/>
      <c r="D200" s="389"/>
      <c r="E200" s="388"/>
      <c r="F200" s="359"/>
      <c r="G200" s="359"/>
      <c r="H200" s="359"/>
      <c r="I200" s="390"/>
      <c r="J200" s="358"/>
      <c r="K200" s="358"/>
      <c r="L200" s="358"/>
      <c r="M200" s="388"/>
      <c r="N200" s="437"/>
      <c r="O200" s="435"/>
      <c r="P200" s="391"/>
      <c r="Q200" s="433"/>
      <c r="R200" s="393">
        <f t="shared" si="8"/>
        <v>0</v>
      </c>
      <c r="S200" s="393">
        <f t="shared" si="9"/>
        <v>0</v>
      </c>
      <c r="T200" s="393">
        <f t="shared" si="10"/>
        <v>0</v>
      </c>
      <c r="U200" s="394">
        <f t="shared" si="11"/>
        <v>0</v>
      </c>
      <c r="W200" s="386"/>
      <c r="X200" s="386"/>
    </row>
    <row r="201" spans="1:24">
      <c r="A201" s="387" t="s">
        <v>188</v>
      </c>
      <c r="B201" s="389"/>
      <c r="C201" s="435"/>
      <c r="D201" s="389"/>
      <c r="E201" s="388"/>
      <c r="F201" s="359"/>
      <c r="G201" s="359"/>
      <c r="H201" s="359"/>
      <c r="I201" s="390"/>
      <c r="J201" s="358"/>
      <c r="K201" s="358"/>
      <c r="L201" s="358"/>
      <c r="M201" s="388"/>
      <c r="N201" s="437"/>
      <c r="O201" s="435"/>
      <c r="P201" s="391"/>
      <c r="Q201" s="433"/>
      <c r="R201" s="393">
        <f t="shared" si="8"/>
        <v>0</v>
      </c>
      <c r="S201" s="393">
        <f t="shared" si="9"/>
        <v>0</v>
      </c>
      <c r="T201" s="393">
        <f t="shared" si="10"/>
        <v>0</v>
      </c>
      <c r="U201" s="394">
        <f t="shared" si="11"/>
        <v>0</v>
      </c>
      <c r="W201" s="386"/>
      <c r="X201" s="386"/>
    </row>
    <row r="202" spans="1:24">
      <c r="A202" s="387" t="s">
        <v>188</v>
      </c>
      <c r="B202" s="389"/>
      <c r="C202" s="435"/>
      <c r="D202" s="389"/>
      <c r="E202" s="388"/>
      <c r="F202" s="359"/>
      <c r="G202" s="359"/>
      <c r="H202" s="359"/>
      <c r="I202" s="390"/>
      <c r="J202" s="358"/>
      <c r="K202" s="358"/>
      <c r="L202" s="358"/>
      <c r="M202" s="388"/>
      <c r="N202" s="437"/>
      <c r="O202" s="435"/>
      <c r="P202" s="391"/>
      <c r="Q202" s="433"/>
      <c r="R202" s="393">
        <f t="shared" si="8"/>
        <v>0</v>
      </c>
      <c r="S202" s="393">
        <f t="shared" si="9"/>
        <v>0</v>
      </c>
      <c r="T202" s="393">
        <f t="shared" si="10"/>
        <v>0</v>
      </c>
      <c r="U202" s="394">
        <f t="shared" si="11"/>
        <v>0</v>
      </c>
      <c r="W202" s="386"/>
      <c r="X202" s="386"/>
    </row>
    <row r="203" spans="1:24">
      <c r="A203" s="387" t="s">
        <v>188</v>
      </c>
      <c r="B203" s="389"/>
      <c r="C203" s="435"/>
      <c r="D203" s="389"/>
      <c r="E203" s="388"/>
      <c r="F203" s="359"/>
      <c r="G203" s="359"/>
      <c r="H203" s="359"/>
      <c r="I203" s="390"/>
      <c r="J203" s="358"/>
      <c r="K203" s="358"/>
      <c r="L203" s="358"/>
      <c r="M203" s="388"/>
      <c r="N203" s="437"/>
      <c r="O203" s="435"/>
      <c r="P203" s="391"/>
      <c r="Q203" s="433"/>
      <c r="R203" s="393">
        <f t="shared" si="8"/>
        <v>0</v>
      </c>
      <c r="S203" s="393">
        <f t="shared" si="9"/>
        <v>0</v>
      </c>
      <c r="T203" s="393">
        <f t="shared" si="10"/>
        <v>0</v>
      </c>
      <c r="U203" s="394">
        <f t="shared" si="11"/>
        <v>0</v>
      </c>
      <c r="W203" s="386"/>
      <c r="X203" s="386"/>
    </row>
    <row r="204" spans="1:24">
      <c r="A204" s="387" t="s">
        <v>188</v>
      </c>
      <c r="B204" s="389"/>
      <c r="C204" s="435"/>
      <c r="D204" s="389"/>
      <c r="E204" s="388"/>
      <c r="F204" s="359"/>
      <c r="G204" s="359"/>
      <c r="H204" s="359"/>
      <c r="I204" s="390"/>
      <c r="J204" s="358"/>
      <c r="K204" s="358"/>
      <c r="L204" s="358"/>
      <c r="M204" s="388"/>
      <c r="N204" s="437"/>
      <c r="O204" s="435"/>
      <c r="P204" s="391"/>
      <c r="Q204" s="433"/>
      <c r="R204" s="393">
        <f t="shared" si="8"/>
        <v>0</v>
      </c>
      <c r="S204" s="393">
        <f t="shared" si="9"/>
        <v>0</v>
      </c>
      <c r="T204" s="393">
        <f t="shared" si="10"/>
        <v>0</v>
      </c>
      <c r="U204" s="394">
        <f t="shared" si="11"/>
        <v>0</v>
      </c>
      <c r="W204" s="386"/>
      <c r="X204" s="386"/>
    </row>
    <row r="205" spans="1:24">
      <c r="A205" s="387" t="s">
        <v>188</v>
      </c>
      <c r="B205" s="389"/>
      <c r="C205" s="435"/>
      <c r="D205" s="389"/>
      <c r="E205" s="388"/>
      <c r="F205" s="359"/>
      <c r="G205" s="359"/>
      <c r="H205" s="359"/>
      <c r="I205" s="390"/>
      <c r="J205" s="358"/>
      <c r="K205" s="358"/>
      <c r="L205" s="358"/>
      <c r="M205" s="388"/>
      <c r="N205" s="437"/>
      <c r="O205" s="435"/>
      <c r="P205" s="391"/>
      <c r="Q205" s="433"/>
      <c r="R205" s="393">
        <f t="shared" ref="R205:R268" si="12">IFERROR(F205*J205,0)</f>
        <v>0</v>
      </c>
      <c r="S205" s="393">
        <f t="shared" ref="S205:S268" si="13">IFERROR(G205*K205,0)</f>
        <v>0</v>
      </c>
      <c r="T205" s="393">
        <f t="shared" ref="T205:T268" si="14">IFERROR(H205*L205,0)</f>
        <v>0</v>
      </c>
      <c r="U205" s="394">
        <f t="shared" ref="U205:U268" si="15">IFERROR(R205+S205+T205,0)</f>
        <v>0</v>
      </c>
      <c r="W205" s="386"/>
      <c r="X205" s="386"/>
    </row>
    <row r="206" spans="1:24">
      <c r="A206" s="387" t="s">
        <v>188</v>
      </c>
      <c r="B206" s="389"/>
      <c r="C206" s="435"/>
      <c r="D206" s="389"/>
      <c r="E206" s="388"/>
      <c r="F206" s="359"/>
      <c r="G206" s="359"/>
      <c r="H206" s="359"/>
      <c r="I206" s="390"/>
      <c r="J206" s="358"/>
      <c r="K206" s="358"/>
      <c r="L206" s="358"/>
      <c r="M206" s="388"/>
      <c r="N206" s="437"/>
      <c r="O206" s="435"/>
      <c r="P206" s="391"/>
      <c r="Q206" s="433"/>
      <c r="R206" s="393">
        <f t="shared" si="12"/>
        <v>0</v>
      </c>
      <c r="S206" s="393">
        <f t="shared" si="13"/>
        <v>0</v>
      </c>
      <c r="T206" s="393">
        <f t="shared" si="14"/>
        <v>0</v>
      </c>
      <c r="U206" s="394">
        <f t="shared" si="15"/>
        <v>0</v>
      </c>
      <c r="W206" s="386"/>
      <c r="X206" s="386"/>
    </row>
    <row r="207" spans="1:24">
      <c r="A207" s="387" t="s">
        <v>188</v>
      </c>
      <c r="B207" s="389"/>
      <c r="C207" s="435"/>
      <c r="D207" s="389"/>
      <c r="E207" s="388"/>
      <c r="F207" s="359"/>
      <c r="G207" s="359"/>
      <c r="H207" s="359"/>
      <c r="I207" s="390"/>
      <c r="J207" s="358"/>
      <c r="K207" s="358"/>
      <c r="L207" s="358"/>
      <c r="M207" s="388"/>
      <c r="N207" s="437"/>
      <c r="O207" s="435"/>
      <c r="P207" s="391"/>
      <c r="Q207" s="433"/>
      <c r="R207" s="393">
        <f t="shared" si="12"/>
        <v>0</v>
      </c>
      <c r="S207" s="393">
        <f t="shared" si="13"/>
        <v>0</v>
      </c>
      <c r="T207" s="393">
        <f t="shared" si="14"/>
        <v>0</v>
      </c>
      <c r="U207" s="394">
        <f t="shared" si="15"/>
        <v>0</v>
      </c>
      <c r="W207" s="386"/>
      <c r="X207" s="386"/>
    </row>
    <row r="208" spans="1:24">
      <c r="A208" s="387" t="s">
        <v>188</v>
      </c>
      <c r="B208" s="389"/>
      <c r="C208" s="435"/>
      <c r="D208" s="389"/>
      <c r="E208" s="388"/>
      <c r="F208" s="359"/>
      <c r="G208" s="359"/>
      <c r="H208" s="359"/>
      <c r="I208" s="390"/>
      <c r="J208" s="358"/>
      <c r="K208" s="358"/>
      <c r="L208" s="358"/>
      <c r="M208" s="388"/>
      <c r="N208" s="437"/>
      <c r="O208" s="435"/>
      <c r="P208" s="391"/>
      <c r="Q208" s="433"/>
      <c r="R208" s="393">
        <f t="shared" si="12"/>
        <v>0</v>
      </c>
      <c r="S208" s="393">
        <f t="shared" si="13"/>
        <v>0</v>
      </c>
      <c r="T208" s="393">
        <f t="shared" si="14"/>
        <v>0</v>
      </c>
      <c r="U208" s="394">
        <f t="shared" si="15"/>
        <v>0</v>
      </c>
      <c r="W208" s="386"/>
      <c r="X208" s="386"/>
    </row>
    <row r="209" spans="1:24">
      <c r="A209" s="387" t="s">
        <v>188</v>
      </c>
      <c r="B209" s="389"/>
      <c r="C209" s="435"/>
      <c r="D209" s="389"/>
      <c r="E209" s="388"/>
      <c r="F209" s="359"/>
      <c r="G209" s="359"/>
      <c r="H209" s="359"/>
      <c r="I209" s="390"/>
      <c r="J209" s="358"/>
      <c r="K209" s="358"/>
      <c r="L209" s="358"/>
      <c r="M209" s="388"/>
      <c r="N209" s="437"/>
      <c r="O209" s="435"/>
      <c r="P209" s="391"/>
      <c r="Q209" s="433"/>
      <c r="R209" s="393">
        <f t="shared" si="12"/>
        <v>0</v>
      </c>
      <c r="S209" s="393">
        <f t="shared" si="13"/>
        <v>0</v>
      </c>
      <c r="T209" s="393">
        <f t="shared" si="14"/>
        <v>0</v>
      </c>
      <c r="U209" s="394">
        <f t="shared" si="15"/>
        <v>0</v>
      </c>
      <c r="W209" s="386"/>
      <c r="X209" s="386"/>
    </row>
    <row r="210" spans="1:24">
      <c r="A210" s="387" t="s">
        <v>188</v>
      </c>
      <c r="B210" s="389"/>
      <c r="C210" s="435"/>
      <c r="D210" s="389"/>
      <c r="E210" s="388"/>
      <c r="F210" s="359"/>
      <c r="G210" s="359"/>
      <c r="H210" s="359"/>
      <c r="I210" s="390"/>
      <c r="J210" s="358"/>
      <c r="K210" s="358"/>
      <c r="L210" s="358"/>
      <c r="M210" s="388"/>
      <c r="N210" s="437"/>
      <c r="O210" s="435"/>
      <c r="P210" s="391"/>
      <c r="Q210" s="433"/>
      <c r="R210" s="393">
        <f t="shared" si="12"/>
        <v>0</v>
      </c>
      <c r="S210" s="393">
        <f t="shared" si="13"/>
        <v>0</v>
      </c>
      <c r="T210" s="393">
        <f t="shared" si="14"/>
        <v>0</v>
      </c>
      <c r="U210" s="394">
        <f t="shared" si="15"/>
        <v>0</v>
      </c>
      <c r="W210" s="386"/>
      <c r="X210" s="386"/>
    </row>
    <row r="211" spans="1:24">
      <c r="A211" s="387" t="s">
        <v>188</v>
      </c>
      <c r="B211" s="389"/>
      <c r="C211" s="435"/>
      <c r="D211" s="389"/>
      <c r="E211" s="388"/>
      <c r="F211" s="359"/>
      <c r="G211" s="359"/>
      <c r="H211" s="359"/>
      <c r="I211" s="390"/>
      <c r="J211" s="358"/>
      <c r="K211" s="358"/>
      <c r="L211" s="358"/>
      <c r="M211" s="388"/>
      <c r="N211" s="437"/>
      <c r="O211" s="435"/>
      <c r="P211" s="391"/>
      <c r="Q211" s="433"/>
      <c r="R211" s="393">
        <f t="shared" si="12"/>
        <v>0</v>
      </c>
      <c r="S211" s="393">
        <f t="shared" si="13"/>
        <v>0</v>
      </c>
      <c r="T211" s="393">
        <f t="shared" si="14"/>
        <v>0</v>
      </c>
      <c r="U211" s="394">
        <f t="shared" si="15"/>
        <v>0</v>
      </c>
      <c r="W211" s="386"/>
      <c r="X211" s="386"/>
    </row>
    <row r="212" spans="1:24">
      <c r="A212" s="387" t="s">
        <v>188</v>
      </c>
      <c r="B212" s="389"/>
      <c r="C212" s="435"/>
      <c r="D212" s="389"/>
      <c r="E212" s="388"/>
      <c r="F212" s="359"/>
      <c r="G212" s="359"/>
      <c r="H212" s="359"/>
      <c r="I212" s="390"/>
      <c r="J212" s="358"/>
      <c r="K212" s="358"/>
      <c r="L212" s="358"/>
      <c r="M212" s="388"/>
      <c r="N212" s="437"/>
      <c r="O212" s="435"/>
      <c r="P212" s="391"/>
      <c r="Q212" s="433"/>
      <c r="R212" s="393">
        <f t="shared" si="12"/>
        <v>0</v>
      </c>
      <c r="S212" s="393">
        <f t="shared" si="13"/>
        <v>0</v>
      </c>
      <c r="T212" s="393">
        <f t="shared" si="14"/>
        <v>0</v>
      </c>
      <c r="U212" s="394">
        <f t="shared" si="15"/>
        <v>0</v>
      </c>
      <c r="W212" s="386"/>
      <c r="X212" s="386"/>
    </row>
    <row r="213" spans="1:24">
      <c r="A213" s="387" t="s">
        <v>188</v>
      </c>
      <c r="B213" s="389"/>
      <c r="C213" s="435"/>
      <c r="D213" s="389"/>
      <c r="E213" s="388"/>
      <c r="F213" s="359"/>
      <c r="G213" s="359"/>
      <c r="H213" s="359"/>
      <c r="I213" s="390"/>
      <c r="J213" s="358"/>
      <c r="K213" s="358"/>
      <c r="L213" s="358"/>
      <c r="M213" s="388"/>
      <c r="N213" s="437"/>
      <c r="O213" s="435"/>
      <c r="P213" s="391"/>
      <c r="Q213" s="433"/>
      <c r="R213" s="393">
        <f t="shared" si="12"/>
        <v>0</v>
      </c>
      <c r="S213" s="393">
        <f t="shared" si="13"/>
        <v>0</v>
      </c>
      <c r="T213" s="393">
        <f t="shared" si="14"/>
        <v>0</v>
      </c>
      <c r="U213" s="394">
        <f t="shared" si="15"/>
        <v>0</v>
      </c>
      <c r="W213" s="386"/>
      <c r="X213" s="386"/>
    </row>
    <row r="214" spans="1:24">
      <c r="A214" s="387" t="s">
        <v>188</v>
      </c>
      <c r="B214" s="389"/>
      <c r="C214" s="435"/>
      <c r="D214" s="389"/>
      <c r="E214" s="388"/>
      <c r="F214" s="359"/>
      <c r="G214" s="359"/>
      <c r="H214" s="359"/>
      <c r="I214" s="390"/>
      <c r="J214" s="358"/>
      <c r="K214" s="358"/>
      <c r="L214" s="358"/>
      <c r="M214" s="388"/>
      <c r="N214" s="437"/>
      <c r="O214" s="435"/>
      <c r="P214" s="391"/>
      <c r="Q214" s="433"/>
      <c r="R214" s="393">
        <f t="shared" si="12"/>
        <v>0</v>
      </c>
      <c r="S214" s="393">
        <f t="shared" si="13"/>
        <v>0</v>
      </c>
      <c r="T214" s="393">
        <f t="shared" si="14"/>
        <v>0</v>
      </c>
      <c r="U214" s="394">
        <f t="shared" si="15"/>
        <v>0</v>
      </c>
      <c r="W214" s="386"/>
      <c r="X214" s="386"/>
    </row>
    <row r="215" spans="1:24">
      <c r="A215" s="387" t="s">
        <v>188</v>
      </c>
      <c r="B215" s="389"/>
      <c r="C215" s="435"/>
      <c r="D215" s="389"/>
      <c r="E215" s="388"/>
      <c r="F215" s="359"/>
      <c r="G215" s="359"/>
      <c r="H215" s="359"/>
      <c r="I215" s="390"/>
      <c r="J215" s="358"/>
      <c r="K215" s="358"/>
      <c r="L215" s="358"/>
      <c r="M215" s="388"/>
      <c r="N215" s="437"/>
      <c r="O215" s="435"/>
      <c r="P215" s="391"/>
      <c r="Q215" s="433"/>
      <c r="R215" s="393">
        <f t="shared" si="12"/>
        <v>0</v>
      </c>
      <c r="S215" s="393">
        <f t="shared" si="13"/>
        <v>0</v>
      </c>
      <c r="T215" s="393">
        <f t="shared" si="14"/>
        <v>0</v>
      </c>
      <c r="U215" s="394">
        <f t="shared" si="15"/>
        <v>0</v>
      </c>
      <c r="W215" s="386"/>
      <c r="X215" s="386"/>
    </row>
    <row r="216" spans="1:24">
      <c r="A216" s="387" t="s">
        <v>188</v>
      </c>
      <c r="B216" s="389"/>
      <c r="C216" s="435"/>
      <c r="D216" s="389"/>
      <c r="E216" s="388"/>
      <c r="F216" s="359"/>
      <c r="G216" s="359"/>
      <c r="H216" s="359"/>
      <c r="I216" s="390"/>
      <c r="J216" s="358"/>
      <c r="K216" s="358"/>
      <c r="L216" s="358"/>
      <c r="M216" s="388"/>
      <c r="N216" s="437"/>
      <c r="O216" s="435"/>
      <c r="P216" s="391"/>
      <c r="Q216" s="433"/>
      <c r="R216" s="393">
        <f t="shared" si="12"/>
        <v>0</v>
      </c>
      <c r="S216" s="393">
        <f t="shared" si="13"/>
        <v>0</v>
      </c>
      <c r="T216" s="393">
        <f t="shared" si="14"/>
        <v>0</v>
      </c>
      <c r="U216" s="394">
        <f t="shared" si="15"/>
        <v>0</v>
      </c>
      <c r="W216" s="386"/>
      <c r="X216" s="386"/>
    </row>
    <row r="217" spans="1:24">
      <c r="A217" s="387" t="s">
        <v>188</v>
      </c>
      <c r="B217" s="389"/>
      <c r="C217" s="435"/>
      <c r="D217" s="389"/>
      <c r="E217" s="388"/>
      <c r="F217" s="359"/>
      <c r="G217" s="359"/>
      <c r="H217" s="359"/>
      <c r="I217" s="390"/>
      <c r="J217" s="358"/>
      <c r="K217" s="358"/>
      <c r="L217" s="358"/>
      <c r="M217" s="388"/>
      <c r="N217" s="437"/>
      <c r="O217" s="435"/>
      <c r="P217" s="391"/>
      <c r="Q217" s="433"/>
      <c r="R217" s="393">
        <f t="shared" si="12"/>
        <v>0</v>
      </c>
      <c r="S217" s="393">
        <f t="shared" si="13"/>
        <v>0</v>
      </c>
      <c r="T217" s="393">
        <f t="shared" si="14"/>
        <v>0</v>
      </c>
      <c r="U217" s="394">
        <f t="shared" si="15"/>
        <v>0</v>
      </c>
      <c r="W217" s="386"/>
      <c r="X217" s="386"/>
    </row>
    <row r="218" spans="1:24">
      <c r="A218" s="387" t="s">
        <v>188</v>
      </c>
      <c r="B218" s="389"/>
      <c r="C218" s="435"/>
      <c r="D218" s="389"/>
      <c r="E218" s="388"/>
      <c r="F218" s="359"/>
      <c r="G218" s="359"/>
      <c r="H218" s="359"/>
      <c r="I218" s="390"/>
      <c r="J218" s="358"/>
      <c r="K218" s="358"/>
      <c r="L218" s="358"/>
      <c r="M218" s="388"/>
      <c r="N218" s="437"/>
      <c r="O218" s="435"/>
      <c r="P218" s="391"/>
      <c r="Q218" s="433"/>
      <c r="R218" s="393">
        <f t="shared" si="12"/>
        <v>0</v>
      </c>
      <c r="S218" s="393">
        <f t="shared" si="13"/>
        <v>0</v>
      </c>
      <c r="T218" s="393">
        <f t="shared" si="14"/>
        <v>0</v>
      </c>
      <c r="U218" s="394">
        <f t="shared" si="15"/>
        <v>0</v>
      </c>
      <c r="W218" s="386"/>
      <c r="X218" s="386"/>
    </row>
    <row r="219" spans="1:24">
      <c r="A219" s="387" t="s">
        <v>188</v>
      </c>
      <c r="B219" s="389"/>
      <c r="C219" s="435"/>
      <c r="D219" s="389"/>
      <c r="E219" s="388"/>
      <c r="F219" s="359"/>
      <c r="G219" s="359"/>
      <c r="H219" s="359"/>
      <c r="I219" s="390"/>
      <c r="J219" s="358"/>
      <c r="K219" s="358"/>
      <c r="L219" s="358"/>
      <c r="M219" s="388"/>
      <c r="N219" s="437"/>
      <c r="O219" s="435"/>
      <c r="P219" s="391"/>
      <c r="Q219" s="433"/>
      <c r="R219" s="393">
        <f t="shared" si="12"/>
        <v>0</v>
      </c>
      <c r="S219" s="393">
        <f t="shared" si="13"/>
        <v>0</v>
      </c>
      <c r="T219" s="393">
        <f t="shared" si="14"/>
        <v>0</v>
      </c>
      <c r="U219" s="394">
        <f t="shared" si="15"/>
        <v>0</v>
      </c>
      <c r="W219" s="386"/>
      <c r="X219" s="386"/>
    </row>
    <row r="220" spans="1:24">
      <c r="A220" s="387" t="s">
        <v>188</v>
      </c>
      <c r="B220" s="389"/>
      <c r="C220" s="435"/>
      <c r="D220" s="389"/>
      <c r="E220" s="388"/>
      <c r="F220" s="359"/>
      <c r="G220" s="359"/>
      <c r="H220" s="359"/>
      <c r="I220" s="390"/>
      <c r="J220" s="358"/>
      <c r="K220" s="358"/>
      <c r="L220" s="358"/>
      <c r="M220" s="388"/>
      <c r="N220" s="437"/>
      <c r="O220" s="435"/>
      <c r="P220" s="391"/>
      <c r="Q220" s="433"/>
      <c r="R220" s="393">
        <f t="shared" si="12"/>
        <v>0</v>
      </c>
      <c r="S220" s="393">
        <f t="shared" si="13"/>
        <v>0</v>
      </c>
      <c r="T220" s="393">
        <f t="shared" si="14"/>
        <v>0</v>
      </c>
      <c r="U220" s="394">
        <f t="shared" si="15"/>
        <v>0</v>
      </c>
      <c r="W220" s="386"/>
      <c r="X220" s="386"/>
    </row>
    <row r="221" spans="1:24">
      <c r="A221" s="387" t="s">
        <v>188</v>
      </c>
      <c r="B221" s="389"/>
      <c r="C221" s="435"/>
      <c r="D221" s="389"/>
      <c r="E221" s="388"/>
      <c r="F221" s="359"/>
      <c r="G221" s="359"/>
      <c r="H221" s="359"/>
      <c r="I221" s="390"/>
      <c r="J221" s="358"/>
      <c r="K221" s="358"/>
      <c r="L221" s="358"/>
      <c r="M221" s="388"/>
      <c r="N221" s="437"/>
      <c r="O221" s="435"/>
      <c r="P221" s="391"/>
      <c r="Q221" s="433"/>
      <c r="R221" s="393">
        <f t="shared" si="12"/>
        <v>0</v>
      </c>
      <c r="S221" s="393">
        <f t="shared" si="13"/>
        <v>0</v>
      </c>
      <c r="T221" s="393">
        <f t="shared" si="14"/>
        <v>0</v>
      </c>
      <c r="U221" s="394">
        <f t="shared" si="15"/>
        <v>0</v>
      </c>
      <c r="W221" s="386"/>
      <c r="X221" s="386"/>
    </row>
    <row r="222" spans="1:24">
      <c r="A222" s="387" t="s">
        <v>188</v>
      </c>
      <c r="B222" s="389"/>
      <c r="C222" s="435"/>
      <c r="D222" s="389"/>
      <c r="E222" s="388"/>
      <c r="F222" s="359"/>
      <c r="G222" s="359"/>
      <c r="H222" s="359"/>
      <c r="I222" s="390"/>
      <c r="J222" s="358"/>
      <c r="K222" s="358"/>
      <c r="L222" s="358"/>
      <c r="M222" s="388"/>
      <c r="N222" s="437"/>
      <c r="O222" s="435"/>
      <c r="P222" s="391"/>
      <c r="Q222" s="433"/>
      <c r="R222" s="393">
        <f t="shared" si="12"/>
        <v>0</v>
      </c>
      <c r="S222" s="393">
        <f t="shared" si="13"/>
        <v>0</v>
      </c>
      <c r="T222" s="393">
        <f t="shared" si="14"/>
        <v>0</v>
      </c>
      <c r="U222" s="394">
        <f t="shared" si="15"/>
        <v>0</v>
      </c>
      <c r="W222" s="386"/>
      <c r="X222" s="386"/>
    </row>
    <row r="223" spans="1:24">
      <c r="A223" s="387" t="s">
        <v>188</v>
      </c>
      <c r="B223" s="389"/>
      <c r="C223" s="435"/>
      <c r="D223" s="389"/>
      <c r="E223" s="388"/>
      <c r="F223" s="359"/>
      <c r="G223" s="359"/>
      <c r="H223" s="359"/>
      <c r="I223" s="390"/>
      <c r="J223" s="358"/>
      <c r="K223" s="358"/>
      <c r="L223" s="358"/>
      <c r="M223" s="388"/>
      <c r="N223" s="437"/>
      <c r="O223" s="435"/>
      <c r="P223" s="391"/>
      <c r="Q223" s="433"/>
      <c r="R223" s="393">
        <f t="shared" si="12"/>
        <v>0</v>
      </c>
      <c r="S223" s="393">
        <f t="shared" si="13"/>
        <v>0</v>
      </c>
      <c r="T223" s="393">
        <f t="shared" si="14"/>
        <v>0</v>
      </c>
      <c r="U223" s="394">
        <f t="shared" si="15"/>
        <v>0</v>
      </c>
      <c r="W223" s="386"/>
      <c r="X223" s="386"/>
    </row>
    <row r="224" spans="1:24">
      <c r="A224" s="387" t="s">
        <v>188</v>
      </c>
      <c r="B224" s="389"/>
      <c r="C224" s="435"/>
      <c r="D224" s="389"/>
      <c r="E224" s="388"/>
      <c r="F224" s="359"/>
      <c r="G224" s="359"/>
      <c r="H224" s="359"/>
      <c r="I224" s="390"/>
      <c r="J224" s="358"/>
      <c r="K224" s="358"/>
      <c r="L224" s="358"/>
      <c r="M224" s="388"/>
      <c r="N224" s="437"/>
      <c r="O224" s="435"/>
      <c r="P224" s="391"/>
      <c r="Q224" s="433"/>
      <c r="R224" s="393">
        <f t="shared" si="12"/>
        <v>0</v>
      </c>
      <c r="S224" s="393">
        <f t="shared" si="13"/>
        <v>0</v>
      </c>
      <c r="T224" s="393">
        <f t="shared" si="14"/>
        <v>0</v>
      </c>
      <c r="U224" s="394">
        <f t="shared" si="15"/>
        <v>0</v>
      </c>
      <c r="W224" s="386"/>
      <c r="X224" s="386"/>
    </row>
    <row r="225" spans="1:24">
      <c r="A225" s="387" t="s">
        <v>188</v>
      </c>
      <c r="B225" s="389"/>
      <c r="C225" s="435"/>
      <c r="D225" s="389"/>
      <c r="E225" s="388"/>
      <c r="F225" s="359"/>
      <c r="G225" s="359"/>
      <c r="H225" s="359"/>
      <c r="I225" s="390"/>
      <c r="J225" s="358"/>
      <c r="K225" s="358"/>
      <c r="L225" s="358"/>
      <c r="M225" s="388"/>
      <c r="N225" s="437"/>
      <c r="O225" s="435"/>
      <c r="P225" s="391"/>
      <c r="Q225" s="433"/>
      <c r="R225" s="393">
        <f t="shared" si="12"/>
        <v>0</v>
      </c>
      <c r="S225" s="393">
        <f t="shared" si="13"/>
        <v>0</v>
      </c>
      <c r="T225" s="393">
        <f t="shared" si="14"/>
        <v>0</v>
      </c>
      <c r="U225" s="394">
        <f t="shared" si="15"/>
        <v>0</v>
      </c>
      <c r="W225" s="386"/>
      <c r="X225" s="386"/>
    </row>
    <row r="226" spans="1:24">
      <c r="A226" s="387" t="s">
        <v>188</v>
      </c>
      <c r="B226" s="389"/>
      <c r="C226" s="435"/>
      <c r="D226" s="389"/>
      <c r="E226" s="388"/>
      <c r="F226" s="359"/>
      <c r="G226" s="359"/>
      <c r="H226" s="359"/>
      <c r="I226" s="390"/>
      <c r="J226" s="358"/>
      <c r="K226" s="358"/>
      <c r="L226" s="358"/>
      <c r="M226" s="388"/>
      <c r="N226" s="437"/>
      <c r="O226" s="435"/>
      <c r="P226" s="391"/>
      <c r="Q226" s="433"/>
      <c r="R226" s="393">
        <f t="shared" si="12"/>
        <v>0</v>
      </c>
      <c r="S226" s="393">
        <f t="shared" si="13"/>
        <v>0</v>
      </c>
      <c r="T226" s="393">
        <f t="shared" si="14"/>
        <v>0</v>
      </c>
      <c r="U226" s="394">
        <f t="shared" si="15"/>
        <v>0</v>
      </c>
      <c r="W226" s="386"/>
      <c r="X226" s="386"/>
    </row>
    <row r="227" spans="1:24">
      <c r="A227" s="387" t="s">
        <v>188</v>
      </c>
      <c r="B227" s="389"/>
      <c r="C227" s="435"/>
      <c r="D227" s="389"/>
      <c r="E227" s="388"/>
      <c r="F227" s="359"/>
      <c r="G227" s="359"/>
      <c r="H227" s="359"/>
      <c r="I227" s="390"/>
      <c r="J227" s="358"/>
      <c r="K227" s="358"/>
      <c r="L227" s="358"/>
      <c r="M227" s="388"/>
      <c r="N227" s="437"/>
      <c r="O227" s="435"/>
      <c r="P227" s="391"/>
      <c r="Q227" s="433"/>
      <c r="R227" s="393">
        <f t="shared" si="12"/>
        <v>0</v>
      </c>
      <c r="S227" s="393">
        <f t="shared" si="13"/>
        <v>0</v>
      </c>
      <c r="T227" s="393">
        <f t="shared" si="14"/>
        <v>0</v>
      </c>
      <c r="U227" s="394">
        <f t="shared" si="15"/>
        <v>0</v>
      </c>
      <c r="W227" s="386"/>
      <c r="X227" s="386"/>
    </row>
    <row r="228" spans="1:24">
      <c r="A228" s="387" t="s">
        <v>188</v>
      </c>
      <c r="B228" s="389"/>
      <c r="C228" s="435"/>
      <c r="D228" s="389"/>
      <c r="E228" s="388"/>
      <c r="F228" s="359"/>
      <c r="G228" s="359"/>
      <c r="H228" s="359"/>
      <c r="I228" s="390"/>
      <c r="J228" s="358"/>
      <c r="K228" s="358"/>
      <c r="L228" s="358"/>
      <c r="M228" s="388"/>
      <c r="N228" s="437"/>
      <c r="O228" s="435"/>
      <c r="P228" s="391"/>
      <c r="Q228" s="433"/>
      <c r="R228" s="393">
        <f t="shared" si="12"/>
        <v>0</v>
      </c>
      <c r="S228" s="393">
        <f t="shared" si="13"/>
        <v>0</v>
      </c>
      <c r="T228" s="393">
        <f t="shared" si="14"/>
        <v>0</v>
      </c>
      <c r="U228" s="394">
        <f t="shared" si="15"/>
        <v>0</v>
      </c>
      <c r="W228" s="386"/>
      <c r="X228" s="386"/>
    </row>
    <row r="229" spans="1:24">
      <c r="A229" s="387" t="s">
        <v>188</v>
      </c>
      <c r="B229" s="389"/>
      <c r="C229" s="435"/>
      <c r="D229" s="389"/>
      <c r="E229" s="388"/>
      <c r="F229" s="359"/>
      <c r="G229" s="359"/>
      <c r="H229" s="359"/>
      <c r="I229" s="390"/>
      <c r="J229" s="358"/>
      <c r="K229" s="358"/>
      <c r="L229" s="358"/>
      <c r="M229" s="388"/>
      <c r="N229" s="437"/>
      <c r="O229" s="435"/>
      <c r="P229" s="391"/>
      <c r="Q229" s="433"/>
      <c r="R229" s="393">
        <f t="shared" si="12"/>
        <v>0</v>
      </c>
      <c r="S229" s="393">
        <f t="shared" si="13"/>
        <v>0</v>
      </c>
      <c r="T229" s="393">
        <f t="shared" si="14"/>
        <v>0</v>
      </c>
      <c r="U229" s="394">
        <f t="shared" si="15"/>
        <v>0</v>
      </c>
      <c r="W229" s="386"/>
      <c r="X229" s="386"/>
    </row>
    <row r="230" spans="1:24">
      <c r="A230" s="387" t="s">
        <v>188</v>
      </c>
      <c r="B230" s="389"/>
      <c r="C230" s="435"/>
      <c r="D230" s="389"/>
      <c r="E230" s="388"/>
      <c r="F230" s="359"/>
      <c r="G230" s="359"/>
      <c r="H230" s="359"/>
      <c r="I230" s="390"/>
      <c r="J230" s="358"/>
      <c r="K230" s="358"/>
      <c r="L230" s="358"/>
      <c r="M230" s="388"/>
      <c r="N230" s="437"/>
      <c r="O230" s="435"/>
      <c r="P230" s="391"/>
      <c r="Q230" s="433"/>
      <c r="R230" s="393">
        <f t="shared" si="12"/>
        <v>0</v>
      </c>
      <c r="S230" s="393">
        <f t="shared" si="13"/>
        <v>0</v>
      </c>
      <c r="T230" s="393">
        <f t="shared" si="14"/>
        <v>0</v>
      </c>
      <c r="U230" s="394">
        <f t="shared" si="15"/>
        <v>0</v>
      </c>
      <c r="W230" s="386"/>
      <c r="X230" s="386"/>
    </row>
    <row r="231" spans="1:24">
      <c r="A231" s="387" t="s">
        <v>188</v>
      </c>
      <c r="B231" s="389"/>
      <c r="C231" s="435"/>
      <c r="D231" s="389"/>
      <c r="E231" s="388"/>
      <c r="F231" s="359"/>
      <c r="G231" s="359"/>
      <c r="H231" s="359"/>
      <c r="I231" s="390"/>
      <c r="J231" s="358"/>
      <c r="K231" s="358"/>
      <c r="L231" s="358"/>
      <c r="M231" s="388"/>
      <c r="N231" s="437"/>
      <c r="O231" s="435"/>
      <c r="P231" s="391"/>
      <c r="Q231" s="433"/>
      <c r="R231" s="393">
        <f t="shared" si="12"/>
        <v>0</v>
      </c>
      <c r="S231" s="393">
        <f t="shared" si="13"/>
        <v>0</v>
      </c>
      <c r="T231" s="393">
        <f t="shared" si="14"/>
        <v>0</v>
      </c>
      <c r="U231" s="394">
        <f t="shared" si="15"/>
        <v>0</v>
      </c>
      <c r="W231" s="386"/>
      <c r="X231" s="386"/>
    </row>
    <row r="232" spans="1:24">
      <c r="A232" s="387" t="s">
        <v>188</v>
      </c>
      <c r="B232" s="389"/>
      <c r="C232" s="435"/>
      <c r="D232" s="389"/>
      <c r="E232" s="388"/>
      <c r="F232" s="359"/>
      <c r="G232" s="359"/>
      <c r="H232" s="359"/>
      <c r="I232" s="390"/>
      <c r="J232" s="358"/>
      <c r="K232" s="358"/>
      <c r="L232" s="358"/>
      <c r="M232" s="388"/>
      <c r="N232" s="437"/>
      <c r="O232" s="435"/>
      <c r="P232" s="391"/>
      <c r="Q232" s="433"/>
      <c r="R232" s="393">
        <f t="shared" si="12"/>
        <v>0</v>
      </c>
      <c r="S232" s="393">
        <f t="shared" si="13"/>
        <v>0</v>
      </c>
      <c r="T232" s="393">
        <f t="shared" si="14"/>
        <v>0</v>
      </c>
      <c r="U232" s="394">
        <f t="shared" si="15"/>
        <v>0</v>
      </c>
      <c r="W232" s="386"/>
      <c r="X232" s="386"/>
    </row>
    <row r="233" spans="1:24">
      <c r="A233" s="387" t="s">
        <v>188</v>
      </c>
      <c r="B233" s="389"/>
      <c r="C233" s="435"/>
      <c r="D233" s="389"/>
      <c r="E233" s="388"/>
      <c r="F233" s="359"/>
      <c r="G233" s="359"/>
      <c r="H233" s="359"/>
      <c r="I233" s="390"/>
      <c r="J233" s="358"/>
      <c r="K233" s="358"/>
      <c r="L233" s="358"/>
      <c r="M233" s="388"/>
      <c r="N233" s="437"/>
      <c r="O233" s="435"/>
      <c r="P233" s="391"/>
      <c r="Q233" s="433"/>
      <c r="R233" s="393">
        <f t="shared" si="12"/>
        <v>0</v>
      </c>
      <c r="S233" s="393">
        <f t="shared" si="13"/>
        <v>0</v>
      </c>
      <c r="T233" s="393">
        <f t="shared" si="14"/>
        <v>0</v>
      </c>
      <c r="U233" s="394">
        <f t="shared" si="15"/>
        <v>0</v>
      </c>
      <c r="W233" s="386"/>
      <c r="X233" s="386"/>
    </row>
    <row r="234" spans="1:24">
      <c r="A234" s="387" t="s">
        <v>188</v>
      </c>
      <c r="B234" s="389"/>
      <c r="C234" s="435"/>
      <c r="D234" s="389"/>
      <c r="E234" s="388"/>
      <c r="F234" s="359"/>
      <c r="G234" s="359"/>
      <c r="H234" s="359"/>
      <c r="I234" s="390"/>
      <c r="J234" s="358"/>
      <c r="K234" s="358"/>
      <c r="L234" s="358"/>
      <c r="M234" s="388"/>
      <c r="N234" s="437"/>
      <c r="O234" s="435"/>
      <c r="P234" s="391"/>
      <c r="Q234" s="433"/>
      <c r="R234" s="393">
        <f t="shared" si="12"/>
        <v>0</v>
      </c>
      <c r="S234" s="393">
        <f t="shared" si="13"/>
        <v>0</v>
      </c>
      <c r="T234" s="393">
        <f t="shared" si="14"/>
        <v>0</v>
      </c>
      <c r="U234" s="394">
        <f t="shared" si="15"/>
        <v>0</v>
      </c>
      <c r="W234" s="386"/>
      <c r="X234" s="386"/>
    </row>
    <row r="235" spans="1:24">
      <c r="A235" s="387" t="s">
        <v>188</v>
      </c>
      <c r="B235" s="389"/>
      <c r="C235" s="435"/>
      <c r="D235" s="389"/>
      <c r="E235" s="388"/>
      <c r="F235" s="359"/>
      <c r="G235" s="359"/>
      <c r="H235" s="359"/>
      <c r="I235" s="390"/>
      <c r="J235" s="358"/>
      <c r="K235" s="358"/>
      <c r="L235" s="358"/>
      <c r="M235" s="388"/>
      <c r="N235" s="437"/>
      <c r="O235" s="435"/>
      <c r="P235" s="391"/>
      <c r="Q235" s="433"/>
      <c r="R235" s="393">
        <f t="shared" si="12"/>
        <v>0</v>
      </c>
      <c r="S235" s="393">
        <f t="shared" si="13"/>
        <v>0</v>
      </c>
      <c r="T235" s="393">
        <f t="shared" si="14"/>
        <v>0</v>
      </c>
      <c r="U235" s="394">
        <f t="shared" si="15"/>
        <v>0</v>
      </c>
      <c r="W235" s="386"/>
      <c r="X235" s="386"/>
    </row>
    <row r="236" spans="1:24">
      <c r="A236" s="387" t="s">
        <v>188</v>
      </c>
      <c r="B236" s="389"/>
      <c r="C236" s="435"/>
      <c r="D236" s="389"/>
      <c r="E236" s="388"/>
      <c r="F236" s="359"/>
      <c r="G236" s="359"/>
      <c r="H236" s="359"/>
      <c r="I236" s="390"/>
      <c r="J236" s="358"/>
      <c r="K236" s="358"/>
      <c r="L236" s="358"/>
      <c r="M236" s="388"/>
      <c r="N236" s="437"/>
      <c r="O236" s="435"/>
      <c r="P236" s="391"/>
      <c r="Q236" s="433"/>
      <c r="R236" s="393">
        <f t="shared" si="12"/>
        <v>0</v>
      </c>
      <c r="S236" s="393">
        <f t="shared" si="13"/>
        <v>0</v>
      </c>
      <c r="T236" s="393">
        <f t="shared" si="14"/>
        <v>0</v>
      </c>
      <c r="U236" s="394">
        <f t="shared" si="15"/>
        <v>0</v>
      </c>
      <c r="W236" s="386"/>
      <c r="X236" s="386"/>
    </row>
    <row r="237" spans="1:24">
      <c r="A237" s="387" t="s">
        <v>188</v>
      </c>
      <c r="B237" s="389"/>
      <c r="C237" s="435"/>
      <c r="D237" s="389"/>
      <c r="E237" s="388"/>
      <c r="F237" s="359"/>
      <c r="G237" s="359"/>
      <c r="H237" s="359"/>
      <c r="I237" s="390"/>
      <c r="J237" s="358"/>
      <c r="K237" s="358"/>
      <c r="L237" s="358"/>
      <c r="M237" s="388"/>
      <c r="N237" s="437"/>
      <c r="O237" s="435"/>
      <c r="P237" s="391"/>
      <c r="Q237" s="433"/>
      <c r="R237" s="393">
        <f t="shared" si="12"/>
        <v>0</v>
      </c>
      <c r="S237" s="393">
        <f t="shared" si="13"/>
        <v>0</v>
      </c>
      <c r="T237" s="393">
        <f t="shared" si="14"/>
        <v>0</v>
      </c>
      <c r="U237" s="394">
        <f t="shared" si="15"/>
        <v>0</v>
      </c>
      <c r="W237" s="386"/>
      <c r="X237" s="386"/>
    </row>
    <row r="238" spans="1:24">
      <c r="A238" s="387" t="s">
        <v>188</v>
      </c>
      <c r="B238" s="389"/>
      <c r="C238" s="435"/>
      <c r="D238" s="389"/>
      <c r="E238" s="388"/>
      <c r="F238" s="359"/>
      <c r="G238" s="359"/>
      <c r="H238" s="359"/>
      <c r="I238" s="390"/>
      <c r="J238" s="358"/>
      <c r="K238" s="358"/>
      <c r="L238" s="358"/>
      <c r="M238" s="388"/>
      <c r="N238" s="437"/>
      <c r="O238" s="435"/>
      <c r="P238" s="391"/>
      <c r="Q238" s="433"/>
      <c r="R238" s="393">
        <f t="shared" si="12"/>
        <v>0</v>
      </c>
      <c r="S238" s="393">
        <f t="shared" si="13"/>
        <v>0</v>
      </c>
      <c r="T238" s="393">
        <f t="shared" si="14"/>
        <v>0</v>
      </c>
      <c r="U238" s="394">
        <f t="shared" si="15"/>
        <v>0</v>
      </c>
      <c r="W238" s="386"/>
      <c r="X238" s="386"/>
    </row>
    <row r="239" spans="1:24">
      <c r="A239" s="387" t="s">
        <v>188</v>
      </c>
      <c r="B239" s="389"/>
      <c r="C239" s="435"/>
      <c r="D239" s="389"/>
      <c r="E239" s="388"/>
      <c r="F239" s="359"/>
      <c r="G239" s="359"/>
      <c r="H239" s="359"/>
      <c r="I239" s="390"/>
      <c r="J239" s="358"/>
      <c r="K239" s="358"/>
      <c r="L239" s="358"/>
      <c r="M239" s="388"/>
      <c r="N239" s="437"/>
      <c r="O239" s="435"/>
      <c r="P239" s="391"/>
      <c r="Q239" s="433"/>
      <c r="R239" s="393">
        <f t="shared" si="12"/>
        <v>0</v>
      </c>
      <c r="S239" s="393">
        <f t="shared" si="13"/>
        <v>0</v>
      </c>
      <c r="T239" s="393">
        <f t="shared" si="14"/>
        <v>0</v>
      </c>
      <c r="U239" s="394">
        <f t="shared" si="15"/>
        <v>0</v>
      </c>
      <c r="W239" s="386"/>
      <c r="X239" s="386"/>
    </row>
    <row r="240" spans="1:24">
      <c r="A240" s="387" t="s">
        <v>188</v>
      </c>
      <c r="B240" s="389"/>
      <c r="C240" s="435"/>
      <c r="D240" s="389"/>
      <c r="E240" s="388"/>
      <c r="F240" s="359"/>
      <c r="G240" s="359"/>
      <c r="H240" s="359"/>
      <c r="I240" s="390"/>
      <c r="J240" s="358"/>
      <c r="K240" s="358"/>
      <c r="L240" s="358"/>
      <c r="M240" s="388"/>
      <c r="N240" s="437"/>
      <c r="O240" s="435"/>
      <c r="P240" s="391"/>
      <c r="Q240" s="433"/>
      <c r="R240" s="393">
        <f t="shared" si="12"/>
        <v>0</v>
      </c>
      <c r="S240" s="393">
        <f t="shared" si="13"/>
        <v>0</v>
      </c>
      <c r="T240" s="393">
        <f t="shared" si="14"/>
        <v>0</v>
      </c>
      <c r="U240" s="394">
        <f t="shared" si="15"/>
        <v>0</v>
      </c>
      <c r="W240" s="386"/>
      <c r="X240" s="386"/>
    </row>
    <row r="241" spans="1:24">
      <c r="A241" s="387" t="s">
        <v>188</v>
      </c>
      <c r="B241" s="389"/>
      <c r="C241" s="435"/>
      <c r="D241" s="389"/>
      <c r="E241" s="388"/>
      <c r="F241" s="359"/>
      <c r="G241" s="359"/>
      <c r="H241" s="359"/>
      <c r="I241" s="390"/>
      <c r="J241" s="358"/>
      <c r="K241" s="358"/>
      <c r="L241" s="358"/>
      <c r="M241" s="388"/>
      <c r="N241" s="437"/>
      <c r="O241" s="435"/>
      <c r="P241" s="391"/>
      <c r="Q241" s="433"/>
      <c r="R241" s="393">
        <f t="shared" si="12"/>
        <v>0</v>
      </c>
      <c r="S241" s="393">
        <f t="shared" si="13"/>
        <v>0</v>
      </c>
      <c r="T241" s="393">
        <f t="shared" si="14"/>
        <v>0</v>
      </c>
      <c r="U241" s="394">
        <f t="shared" si="15"/>
        <v>0</v>
      </c>
      <c r="W241" s="386"/>
      <c r="X241" s="386"/>
    </row>
    <row r="242" spans="1:24">
      <c r="A242" s="387" t="s">
        <v>188</v>
      </c>
      <c r="B242" s="389"/>
      <c r="C242" s="435"/>
      <c r="D242" s="389"/>
      <c r="E242" s="388"/>
      <c r="F242" s="359"/>
      <c r="G242" s="359"/>
      <c r="H242" s="359"/>
      <c r="I242" s="390"/>
      <c r="J242" s="358"/>
      <c r="K242" s="358"/>
      <c r="L242" s="358"/>
      <c r="M242" s="388"/>
      <c r="N242" s="437"/>
      <c r="O242" s="435"/>
      <c r="P242" s="391"/>
      <c r="Q242" s="433"/>
      <c r="R242" s="393">
        <f t="shared" si="12"/>
        <v>0</v>
      </c>
      <c r="S242" s="393">
        <f t="shared" si="13"/>
        <v>0</v>
      </c>
      <c r="T242" s="393">
        <f t="shared" si="14"/>
        <v>0</v>
      </c>
      <c r="U242" s="394">
        <f t="shared" si="15"/>
        <v>0</v>
      </c>
      <c r="W242" s="386"/>
      <c r="X242" s="386"/>
    </row>
    <row r="243" spans="1:24">
      <c r="A243" s="387" t="s">
        <v>188</v>
      </c>
      <c r="B243" s="389"/>
      <c r="C243" s="435"/>
      <c r="D243" s="389"/>
      <c r="E243" s="388"/>
      <c r="F243" s="359"/>
      <c r="G243" s="359"/>
      <c r="H243" s="359"/>
      <c r="I243" s="390"/>
      <c r="J243" s="358"/>
      <c r="K243" s="358"/>
      <c r="L243" s="358"/>
      <c r="M243" s="388"/>
      <c r="N243" s="437"/>
      <c r="O243" s="435"/>
      <c r="P243" s="391"/>
      <c r="Q243" s="433"/>
      <c r="R243" s="393">
        <f t="shared" si="12"/>
        <v>0</v>
      </c>
      <c r="S243" s="393">
        <f t="shared" si="13"/>
        <v>0</v>
      </c>
      <c r="T243" s="393">
        <f t="shared" si="14"/>
        <v>0</v>
      </c>
      <c r="U243" s="394">
        <f t="shared" si="15"/>
        <v>0</v>
      </c>
      <c r="W243" s="386"/>
      <c r="X243" s="386"/>
    </row>
    <row r="244" spans="1:24">
      <c r="A244" s="387" t="s">
        <v>188</v>
      </c>
      <c r="B244" s="389"/>
      <c r="C244" s="435"/>
      <c r="D244" s="389"/>
      <c r="E244" s="388"/>
      <c r="F244" s="359"/>
      <c r="G244" s="359"/>
      <c r="H244" s="359"/>
      <c r="I244" s="390"/>
      <c r="J244" s="358"/>
      <c r="K244" s="358"/>
      <c r="L244" s="358"/>
      <c r="M244" s="388"/>
      <c r="N244" s="437"/>
      <c r="O244" s="435"/>
      <c r="P244" s="391"/>
      <c r="Q244" s="433"/>
      <c r="R244" s="393">
        <f t="shared" si="12"/>
        <v>0</v>
      </c>
      <c r="S244" s="393">
        <f t="shared" si="13"/>
        <v>0</v>
      </c>
      <c r="T244" s="393">
        <f t="shared" si="14"/>
        <v>0</v>
      </c>
      <c r="U244" s="394">
        <f t="shared" si="15"/>
        <v>0</v>
      </c>
      <c r="W244" s="386"/>
      <c r="X244" s="386"/>
    </row>
    <row r="245" spans="1:24">
      <c r="A245" s="387" t="s">
        <v>188</v>
      </c>
      <c r="B245" s="389"/>
      <c r="C245" s="435"/>
      <c r="D245" s="389"/>
      <c r="E245" s="388"/>
      <c r="F245" s="359"/>
      <c r="G245" s="359"/>
      <c r="H245" s="359"/>
      <c r="I245" s="390"/>
      <c r="J245" s="358"/>
      <c r="K245" s="358"/>
      <c r="L245" s="358"/>
      <c r="M245" s="388"/>
      <c r="N245" s="437"/>
      <c r="O245" s="435"/>
      <c r="P245" s="391"/>
      <c r="Q245" s="433"/>
      <c r="R245" s="393">
        <f t="shared" si="12"/>
        <v>0</v>
      </c>
      <c r="S245" s="393">
        <f t="shared" si="13"/>
        <v>0</v>
      </c>
      <c r="T245" s="393">
        <f t="shared" si="14"/>
        <v>0</v>
      </c>
      <c r="U245" s="394">
        <f t="shared" si="15"/>
        <v>0</v>
      </c>
      <c r="W245" s="386"/>
      <c r="X245" s="386"/>
    </row>
    <row r="246" spans="1:24">
      <c r="A246" s="387" t="s">
        <v>188</v>
      </c>
      <c r="B246" s="389"/>
      <c r="C246" s="435"/>
      <c r="D246" s="389"/>
      <c r="E246" s="388"/>
      <c r="F246" s="359"/>
      <c r="G246" s="359"/>
      <c r="H246" s="359"/>
      <c r="I246" s="390"/>
      <c r="J246" s="358"/>
      <c r="K246" s="358"/>
      <c r="L246" s="358"/>
      <c r="M246" s="388"/>
      <c r="N246" s="437"/>
      <c r="O246" s="435"/>
      <c r="P246" s="391"/>
      <c r="Q246" s="433"/>
      <c r="R246" s="393">
        <f t="shared" si="12"/>
        <v>0</v>
      </c>
      <c r="S246" s="393">
        <f t="shared" si="13"/>
        <v>0</v>
      </c>
      <c r="T246" s="393">
        <f t="shared" si="14"/>
        <v>0</v>
      </c>
      <c r="U246" s="394">
        <f t="shared" si="15"/>
        <v>0</v>
      </c>
      <c r="W246" s="386"/>
      <c r="X246" s="386"/>
    </row>
    <row r="247" spans="1:24">
      <c r="A247" s="387" t="s">
        <v>188</v>
      </c>
      <c r="B247" s="389"/>
      <c r="C247" s="435"/>
      <c r="D247" s="389"/>
      <c r="E247" s="388"/>
      <c r="F247" s="359"/>
      <c r="G247" s="359"/>
      <c r="H247" s="359"/>
      <c r="I247" s="390"/>
      <c r="J247" s="358"/>
      <c r="K247" s="358"/>
      <c r="L247" s="358"/>
      <c r="M247" s="388"/>
      <c r="N247" s="437"/>
      <c r="O247" s="435"/>
      <c r="P247" s="391"/>
      <c r="Q247" s="433"/>
      <c r="R247" s="393">
        <f t="shared" si="12"/>
        <v>0</v>
      </c>
      <c r="S247" s="393">
        <f t="shared" si="13"/>
        <v>0</v>
      </c>
      <c r="T247" s="393">
        <f t="shared" si="14"/>
        <v>0</v>
      </c>
      <c r="U247" s="394">
        <f t="shared" si="15"/>
        <v>0</v>
      </c>
      <c r="W247" s="386"/>
      <c r="X247" s="386"/>
    </row>
    <row r="248" spans="1:24">
      <c r="A248" s="387" t="s">
        <v>188</v>
      </c>
      <c r="B248" s="389"/>
      <c r="C248" s="435"/>
      <c r="D248" s="389"/>
      <c r="E248" s="388"/>
      <c r="F248" s="359"/>
      <c r="G248" s="359"/>
      <c r="H248" s="359"/>
      <c r="I248" s="390"/>
      <c r="J248" s="358"/>
      <c r="K248" s="358"/>
      <c r="L248" s="358"/>
      <c r="M248" s="388"/>
      <c r="N248" s="437"/>
      <c r="O248" s="435"/>
      <c r="P248" s="391"/>
      <c r="Q248" s="433"/>
      <c r="R248" s="393">
        <f t="shared" si="12"/>
        <v>0</v>
      </c>
      <c r="S248" s="393">
        <f t="shared" si="13"/>
        <v>0</v>
      </c>
      <c r="T248" s="393">
        <f t="shared" si="14"/>
        <v>0</v>
      </c>
      <c r="U248" s="394">
        <f t="shared" si="15"/>
        <v>0</v>
      </c>
      <c r="W248" s="386"/>
      <c r="X248" s="386"/>
    </row>
    <row r="249" spans="1:24">
      <c r="A249" s="387" t="s">
        <v>188</v>
      </c>
      <c r="B249" s="389"/>
      <c r="C249" s="435"/>
      <c r="D249" s="389"/>
      <c r="E249" s="388"/>
      <c r="F249" s="359"/>
      <c r="G249" s="359"/>
      <c r="H249" s="359"/>
      <c r="I249" s="390"/>
      <c r="J249" s="358"/>
      <c r="K249" s="358"/>
      <c r="L249" s="358"/>
      <c r="M249" s="388"/>
      <c r="N249" s="437"/>
      <c r="O249" s="435"/>
      <c r="P249" s="391"/>
      <c r="Q249" s="433"/>
      <c r="R249" s="393">
        <f t="shared" si="12"/>
        <v>0</v>
      </c>
      <c r="S249" s="393">
        <f t="shared" si="13"/>
        <v>0</v>
      </c>
      <c r="T249" s="393">
        <f t="shared" si="14"/>
        <v>0</v>
      </c>
      <c r="U249" s="394">
        <f t="shared" si="15"/>
        <v>0</v>
      </c>
      <c r="W249" s="386"/>
      <c r="X249" s="386"/>
    </row>
    <row r="250" spans="1:24">
      <c r="A250" s="387" t="s">
        <v>188</v>
      </c>
      <c r="B250" s="389"/>
      <c r="C250" s="435"/>
      <c r="D250" s="389"/>
      <c r="E250" s="388"/>
      <c r="F250" s="359"/>
      <c r="G250" s="359"/>
      <c r="H250" s="359"/>
      <c r="I250" s="390"/>
      <c r="J250" s="358"/>
      <c r="K250" s="358"/>
      <c r="L250" s="358"/>
      <c r="M250" s="388"/>
      <c r="N250" s="437"/>
      <c r="O250" s="435"/>
      <c r="P250" s="391"/>
      <c r="Q250" s="433"/>
      <c r="R250" s="393">
        <f t="shared" si="12"/>
        <v>0</v>
      </c>
      <c r="S250" s="393">
        <f t="shared" si="13"/>
        <v>0</v>
      </c>
      <c r="T250" s="393">
        <f t="shared" si="14"/>
        <v>0</v>
      </c>
      <c r="U250" s="394">
        <f t="shared" si="15"/>
        <v>0</v>
      </c>
      <c r="W250" s="386"/>
      <c r="X250" s="386"/>
    </row>
    <row r="251" spans="1:24">
      <c r="A251" s="387" t="s">
        <v>188</v>
      </c>
      <c r="B251" s="389"/>
      <c r="C251" s="435"/>
      <c r="D251" s="389"/>
      <c r="E251" s="388"/>
      <c r="F251" s="359"/>
      <c r="G251" s="359"/>
      <c r="H251" s="359"/>
      <c r="I251" s="390"/>
      <c r="J251" s="358"/>
      <c r="K251" s="358"/>
      <c r="L251" s="358"/>
      <c r="M251" s="388"/>
      <c r="N251" s="437"/>
      <c r="O251" s="435"/>
      <c r="P251" s="391"/>
      <c r="Q251" s="433"/>
      <c r="R251" s="393">
        <f t="shared" si="12"/>
        <v>0</v>
      </c>
      <c r="S251" s="393">
        <f t="shared" si="13"/>
        <v>0</v>
      </c>
      <c r="T251" s="393">
        <f t="shared" si="14"/>
        <v>0</v>
      </c>
      <c r="U251" s="394">
        <f t="shared" si="15"/>
        <v>0</v>
      </c>
      <c r="W251" s="386"/>
      <c r="X251" s="386"/>
    </row>
    <row r="252" spans="1:24">
      <c r="A252" s="387" t="s">
        <v>188</v>
      </c>
      <c r="B252" s="389"/>
      <c r="C252" s="435"/>
      <c r="D252" s="389"/>
      <c r="E252" s="388"/>
      <c r="F252" s="359"/>
      <c r="G252" s="359"/>
      <c r="H252" s="359"/>
      <c r="I252" s="390"/>
      <c r="J252" s="358"/>
      <c r="K252" s="358"/>
      <c r="L252" s="358"/>
      <c r="M252" s="388"/>
      <c r="N252" s="437"/>
      <c r="O252" s="435"/>
      <c r="P252" s="391"/>
      <c r="Q252" s="433"/>
      <c r="R252" s="393">
        <f t="shared" si="12"/>
        <v>0</v>
      </c>
      <c r="S252" s="393">
        <f t="shared" si="13"/>
        <v>0</v>
      </c>
      <c r="T252" s="393">
        <f t="shared" si="14"/>
        <v>0</v>
      </c>
      <c r="U252" s="394">
        <f t="shared" si="15"/>
        <v>0</v>
      </c>
      <c r="W252" s="386"/>
      <c r="X252" s="386"/>
    </row>
    <row r="253" spans="1:24">
      <c r="A253" s="387" t="s">
        <v>188</v>
      </c>
      <c r="B253" s="389"/>
      <c r="C253" s="435"/>
      <c r="D253" s="389"/>
      <c r="E253" s="388"/>
      <c r="F253" s="359"/>
      <c r="G253" s="359"/>
      <c r="H253" s="359"/>
      <c r="I253" s="390"/>
      <c r="J253" s="358"/>
      <c r="K253" s="358"/>
      <c r="L253" s="358"/>
      <c r="M253" s="388"/>
      <c r="N253" s="437"/>
      <c r="O253" s="435"/>
      <c r="P253" s="391"/>
      <c r="Q253" s="433"/>
      <c r="R253" s="393">
        <f t="shared" si="12"/>
        <v>0</v>
      </c>
      <c r="S253" s="393">
        <f t="shared" si="13"/>
        <v>0</v>
      </c>
      <c r="T253" s="393">
        <f t="shared" si="14"/>
        <v>0</v>
      </c>
      <c r="U253" s="394">
        <f t="shared" si="15"/>
        <v>0</v>
      </c>
      <c r="W253" s="386"/>
      <c r="X253" s="386"/>
    </row>
    <row r="254" spans="1:24">
      <c r="A254" s="387" t="s">
        <v>188</v>
      </c>
      <c r="B254" s="389"/>
      <c r="C254" s="435"/>
      <c r="D254" s="389"/>
      <c r="E254" s="388"/>
      <c r="F254" s="359"/>
      <c r="G254" s="359"/>
      <c r="H254" s="359"/>
      <c r="I254" s="390"/>
      <c r="J254" s="358"/>
      <c r="K254" s="358"/>
      <c r="L254" s="358"/>
      <c r="M254" s="388"/>
      <c r="N254" s="437"/>
      <c r="O254" s="435"/>
      <c r="P254" s="391"/>
      <c r="Q254" s="433"/>
      <c r="R254" s="393">
        <f t="shared" si="12"/>
        <v>0</v>
      </c>
      <c r="S254" s="393">
        <f t="shared" si="13"/>
        <v>0</v>
      </c>
      <c r="T254" s="393">
        <f t="shared" si="14"/>
        <v>0</v>
      </c>
      <c r="U254" s="394">
        <f t="shared" si="15"/>
        <v>0</v>
      </c>
      <c r="W254" s="386"/>
      <c r="X254" s="386"/>
    </row>
    <row r="255" spans="1:24">
      <c r="A255" s="387" t="s">
        <v>188</v>
      </c>
      <c r="B255" s="389"/>
      <c r="C255" s="435"/>
      <c r="D255" s="389"/>
      <c r="E255" s="388"/>
      <c r="F255" s="359"/>
      <c r="G255" s="359"/>
      <c r="H255" s="359"/>
      <c r="I255" s="390"/>
      <c r="J255" s="358"/>
      <c r="K255" s="358"/>
      <c r="L255" s="358"/>
      <c r="M255" s="388"/>
      <c r="N255" s="437"/>
      <c r="O255" s="435"/>
      <c r="P255" s="391"/>
      <c r="Q255" s="433"/>
      <c r="R255" s="393">
        <f t="shared" si="12"/>
        <v>0</v>
      </c>
      <c r="S255" s="393">
        <f t="shared" si="13"/>
        <v>0</v>
      </c>
      <c r="T255" s="393">
        <f t="shared" si="14"/>
        <v>0</v>
      </c>
      <c r="U255" s="394">
        <f t="shared" si="15"/>
        <v>0</v>
      </c>
      <c r="W255" s="386"/>
      <c r="X255" s="386"/>
    </row>
    <row r="256" spans="1:24">
      <c r="A256" s="387" t="s">
        <v>188</v>
      </c>
      <c r="B256" s="389"/>
      <c r="C256" s="435"/>
      <c r="D256" s="389"/>
      <c r="E256" s="388"/>
      <c r="F256" s="359"/>
      <c r="G256" s="359"/>
      <c r="H256" s="359"/>
      <c r="I256" s="390"/>
      <c r="J256" s="358"/>
      <c r="K256" s="358"/>
      <c r="L256" s="358"/>
      <c r="M256" s="388"/>
      <c r="N256" s="437"/>
      <c r="O256" s="435"/>
      <c r="P256" s="391"/>
      <c r="Q256" s="433"/>
      <c r="R256" s="393">
        <f t="shared" si="12"/>
        <v>0</v>
      </c>
      <c r="S256" s="393">
        <f t="shared" si="13"/>
        <v>0</v>
      </c>
      <c r="T256" s="393">
        <f t="shared" si="14"/>
        <v>0</v>
      </c>
      <c r="U256" s="394">
        <f t="shared" si="15"/>
        <v>0</v>
      </c>
      <c r="W256" s="386"/>
      <c r="X256" s="386"/>
    </row>
    <row r="257" spans="1:24">
      <c r="A257" s="387" t="s">
        <v>188</v>
      </c>
      <c r="B257" s="389"/>
      <c r="C257" s="435"/>
      <c r="D257" s="389"/>
      <c r="E257" s="388"/>
      <c r="F257" s="359"/>
      <c r="G257" s="359"/>
      <c r="H257" s="359"/>
      <c r="I257" s="390"/>
      <c r="J257" s="358"/>
      <c r="K257" s="358"/>
      <c r="L257" s="358"/>
      <c r="M257" s="388"/>
      <c r="N257" s="437"/>
      <c r="O257" s="435"/>
      <c r="P257" s="391"/>
      <c r="Q257" s="433"/>
      <c r="R257" s="393">
        <f t="shared" si="12"/>
        <v>0</v>
      </c>
      <c r="S257" s="393">
        <f t="shared" si="13"/>
        <v>0</v>
      </c>
      <c r="T257" s="393">
        <f t="shared" si="14"/>
        <v>0</v>
      </c>
      <c r="U257" s="394">
        <f t="shared" si="15"/>
        <v>0</v>
      </c>
      <c r="W257" s="386"/>
      <c r="X257" s="386"/>
    </row>
    <row r="258" spans="1:24">
      <c r="A258" s="387" t="s">
        <v>188</v>
      </c>
      <c r="B258" s="389"/>
      <c r="C258" s="435"/>
      <c r="D258" s="389"/>
      <c r="E258" s="388"/>
      <c r="F258" s="359"/>
      <c r="G258" s="359"/>
      <c r="H258" s="359"/>
      <c r="I258" s="390"/>
      <c r="J258" s="358"/>
      <c r="K258" s="358"/>
      <c r="L258" s="358"/>
      <c r="M258" s="388"/>
      <c r="N258" s="437"/>
      <c r="O258" s="435"/>
      <c r="P258" s="391"/>
      <c r="Q258" s="433"/>
      <c r="R258" s="393">
        <f t="shared" si="12"/>
        <v>0</v>
      </c>
      <c r="S258" s="393">
        <f t="shared" si="13"/>
        <v>0</v>
      </c>
      <c r="T258" s="393">
        <f t="shared" si="14"/>
        <v>0</v>
      </c>
      <c r="U258" s="394">
        <f t="shared" si="15"/>
        <v>0</v>
      </c>
      <c r="W258" s="386"/>
      <c r="X258" s="386"/>
    </row>
    <row r="259" spans="1:24">
      <c r="A259" s="387" t="s">
        <v>188</v>
      </c>
      <c r="B259" s="389"/>
      <c r="C259" s="435"/>
      <c r="D259" s="389"/>
      <c r="E259" s="388"/>
      <c r="F259" s="359"/>
      <c r="G259" s="359"/>
      <c r="H259" s="359"/>
      <c r="I259" s="390"/>
      <c r="J259" s="358"/>
      <c r="K259" s="358"/>
      <c r="L259" s="358"/>
      <c r="M259" s="388"/>
      <c r="N259" s="437"/>
      <c r="O259" s="435"/>
      <c r="P259" s="391"/>
      <c r="Q259" s="433"/>
      <c r="R259" s="393">
        <f t="shared" si="12"/>
        <v>0</v>
      </c>
      <c r="S259" s="393">
        <f t="shared" si="13"/>
        <v>0</v>
      </c>
      <c r="T259" s="393">
        <f t="shared" si="14"/>
        <v>0</v>
      </c>
      <c r="U259" s="394">
        <f t="shared" si="15"/>
        <v>0</v>
      </c>
      <c r="W259" s="386"/>
      <c r="X259" s="386"/>
    </row>
    <row r="260" spans="1:24">
      <c r="A260" s="387" t="s">
        <v>188</v>
      </c>
      <c r="B260" s="389"/>
      <c r="C260" s="435"/>
      <c r="D260" s="389"/>
      <c r="E260" s="388"/>
      <c r="F260" s="359"/>
      <c r="G260" s="359"/>
      <c r="H260" s="359"/>
      <c r="I260" s="390"/>
      <c r="J260" s="358"/>
      <c r="K260" s="358"/>
      <c r="L260" s="358"/>
      <c r="M260" s="388"/>
      <c r="N260" s="437"/>
      <c r="O260" s="435"/>
      <c r="P260" s="391"/>
      <c r="Q260" s="433"/>
      <c r="R260" s="393">
        <f t="shared" si="12"/>
        <v>0</v>
      </c>
      <c r="S260" s="393">
        <f t="shared" si="13"/>
        <v>0</v>
      </c>
      <c r="T260" s="393">
        <f t="shared" si="14"/>
        <v>0</v>
      </c>
      <c r="U260" s="394">
        <f t="shared" si="15"/>
        <v>0</v>
      </c>
      <c r="W260" s="386"/>
      <c r="X260" s="386"/>
    </row>
    <row r="261" spans="1:24">
      <c r="A261" s="387" t="s">
        <v>188</v>
      </c>
      <c r="B261" s="389"/>
      <c r="C261" s="435"/>
      <c r="D261" s="389"/>
      <c r="E261" s="388"/>
      <c r="F261" s="359"/>
      <c r="G261" s="359"/>
      <c r="H261" s="359"/>
      <c r="I261" s="390"/>
      <c r="J261" s="358"/>
      <c r="K261" s="358"/>
      <c r="L261" s="358"/>
      <c r="M261" s="388"/>
      <c r="N261" s="437"/>
      <c r="O261" s="435"/>
      <c r="P261" s="391"/>
      <c r="Q261" s="433"/>
      <c r="R261" s="393">
        <f t="shared" si="12"/>
        <v>0</v>
      </c>
      <c r="S261" s="393">
        <f t="shared" si="13"/>
        <v>0</v>
      </c>
      <c r="T261" s="393">
        <f t="shared" si="14"/>
        <v>0</v>
      </c>
      <c r="U261" s="394">
        <f t="shared" si="15"/>
        <v>0</v>
      </c>
      <c r="W261" s="386"/>
      <c r="X261" s="386"/>
    </row>
    <row r="262" spans="1:24">
      <c r="A262" s="387" t="s">
        <v>188</v>
      </c>
      <c r="B262" s="389"/>
      <c r="C262" s="435"/>
      <c r="D262" s="389"/>
      <c r="E262" s="388"/>
      <c r="F262" s="359"/>
      <c r="G262" s="359"/>
      <c r="H262" s="359"/>
      <c r="I262" s="390"/>
      <c r="J262" s="358"/>
      <c r="K262" s="358"/>
      <c r="L262" s="358"/>
      <c r="M262" s="388"/>
      <c r="N262" s="437"/>
      <c r="O262" s="435"/>
      <c r="P262" s="391"/>
      <c r="Q262" s="433"/>
      <c r="R262" s="393">
        <f t="shared" si="12"/>
        <v>0</v>
      </c>
      <c r="S262" s="393">
        <f t="shared" si="13"/>
        <v>0</v>
      </c>
      <c r="T262" s="393">
        <f t="shared" si="14"/>
        <v>0</v>
      </c>
      <c r="U262" s="394">
        <f t="shared" si="15"/>
        <v>0</v>
      </c>
      <c r="W262" s="386"/>
      <c r="X262" s="386"/>
    </row>
    <row r="263" spans="1:24">
      <c r="A263" s="387" t="s">
        <v>188</v>
      </c>
      <c r="B263" s="389"/>
      <c r="C263" s="435"/>
      <c r="D263" s="389"/>
      <c r="E263" s="388"/>
      <c r="F263" s="359"/>
      <c r="G263" s="359"/>
      <c r="H263" s="359"/>
      <c r="I263" s="390"/>
      <c r="J263" s="358"/>
      <c r="K263" s="358"/>
      <c r="L263" s="358"/>
      <c r="M263" s="388"/>
      <c r="N263" s="437"/>
      <c r="O263" s="435"/>
      <c r="P263" s="391"/>
      <c r="Q263" s="433"/>
      <c r="R263" s="393">
        <f t="shared" si="12"/>
        <v>0</v>
      </c>
      <c r="S263" s="393">
        <f t="shared" si="13"/>
        <v>0</v>
      </c>
      <c r="T263" s="393">
        <f t="shared" si="14"/>
        <v>0</v>
      </c>
      <c r="U263" s="394">
        <f t="shared" si="15"/>
        <v>0</v>
      </c>
      <c r="W263" s="386"/>
      <c r="X263" s="386"/>
    </row>
    <row r="264" spans="1:24">
      <c r="A264" s="387" t="s">
        <v>188</v>
      </c>
      <c r="B264" s="389"/>
      <c r="C264" s="435"/>
      <c r="D264" s="389"/>
      <c r="E264" s="388"/>
      <c r="F264" s="359"/>
      <c r="G264" s="359"/>
      <c r="H264" s="359"/>
      <c r="I264" s="390"/>
      <c r="J264" s="358"/>
      <c r="K264" s="358"/>
      <c r="L264" s="358"/>
      <c r="M264" s="388"/>
      <c r="N264" s="437"/>
      <c r="O264" s="435"/>
      <c r="P264" s="391"/>
      <c r="Q264" s="433"/>
      <c r="R264" s="393">
        <f t="shared" si="12"/>
        <v>0</v>
      </c>
      <c r="S264" s="393">
        <f t="shared" si="13"/>
        <v>0</v>
      </c>
      <c r="T264" s="393">
        <f t="shared" si="14"/>
        <v>0</v>
      </c>
      <c r="U264" s="394">
        <f t="shared" si="15"/>
        <v>0</v>
      </c>
      <c r="W264" s="386"/>
      <c r="X264" s="386"/>
    </row>
    <row r="265" spans="1:24">
      <c r="A265" s="387" t="s">
        <v>188</v>
      </c>
      <c r="B265" s="389"/>
      <c r="C265" s="435"/>
      <c r="D265" s="389"/>
      <c r="E265" s="388"/>
      <c r="F265" s="359"/>
      <c r="G265" s="359"/>
      <c r="H265" s="359"/>
      <c r="I265" s="390"/>
      <c r="J265" s="358"/>
      <c r="K265" s="358"/>
      <c r="L265" s="358"/>
      <c r="M265" s="388"/>
      <c r="N265" s="437"/>
      <c r="O265" s="435"/>
      <c r="P265" s="391"/>
      <c r="Q265" s="433"/>
      <c r="R265" s="393">
        <f t="shared" si="12"/>
        <v>0</v>
      </c>
      <c r="S265" s="393">
        <f t="shared" si="13"/>
        <v>0</v>
      </c>
      <c r="T265" s="393">
        <f t="shared" si="14"/>
        <v>0</v>
      </c>
      <c r="U265" s="394">
        <f t="shared" si="15"/>
        <v>0</v>
      </c>
      <c r="W265" s="386"/>
      <c r="X265" s="386"/>
    </row>
    <row r="266" spans="1:24">
      <c r="A266" s="387" t="s">
        <v>188</v>
      </c>
      <c r="B266" s="389"/>
      <c r="C266" s="435"/>
      <c r="D266" s="389"/>
      <c r="E266" s="388"/>
      <c r="F266" s="359"/>
      <c r="G266" s="359"/>
      <c r="H266" s="359"/>
      <c r="I266" s="390"/>
      <c r="J266" s="358"/>
      <c r="K266" s="358"/>
      <c r="L266" s="358"/>
      <c r="M266" s="388"/>
      <c r="N266" s="437"/>
      <c r="O266" s="435"/>
      <c r="P266" s="391"/>
      <c r="Q266" s="433"/>
      <c r="R266" s="393">
        <f t="shared" si="12"/>
        <v>0</v>
      </c>
      <c r="S266" s="393">
        <f t="shared" si="13"/>
        <v>0</v>
      </c>
      <c r="T266" s="393">
        <f t="shared" si="14"/>
        <v>0</v>
      </c>
      <c r="U266" s="394">
        <f t="shared" si="15"/>
        <v>0</v>
      </c>
      <c r="W266" s="386"/>
      <c r="X266" s="386"/>
    </row>
    <row r="267" spans="1:24">
      <c r="A267" s="387" t="s">
        <v>188</v>
      </c>
      <c r="B267" s="389"/>
      <c r="C267" s="435"/>
      <c r="D267" s="389"/>
      <c r="E267" s="388"/>
      <c r="F267" s="359"/>
      <c r="G267" s="359"/>
      <c r="H267" s="359"/>
      <c r="I267" s="390"/>
      <c r="J267" s="358"/>
      <c r="K267" s="358"/>
      <c r="L267" s="358"/>
      <c r="M267" s="388"/>
      <c r="N267" s="437"/>
      <c r="O267" s="435"/>
      <c r="P267" s="391"/>
      <c r="Q267" s="433"/>
      <c r="R267" s="393">
        <f t="shared" si="12"/>
        <v>0</v>
      </c>
      <c r="S267" s="393">
        <f t="shared" si="13"/>
        <v>0</v>
      </c>
      <c r="T267" s="393">
        <f t="shared" si="14"/>
        <v>0</v>
      </c>
      <c r="U267" s="394">
        <f t="shared" si="15"/>
        <v>0</v>
      </c>
      <c r="W267" s="386"/>
      <c r="X267" s="386"/>
    </row>
    <row r="268" spans="1:24">
      <c r="A268" s="387" t="s">
        <v>188</v>
      </c>
      <c r="B268" s="389"/>
      <c r="C268" s="435"/>
      <c r="D268" s="389"/>
      <c r="E268" s="388"/>
      <c r="F268" s="359"/>
      <c r="G268" s="359"/>
      <c r="H268" s="359"/>
      <c r="I268" s="390"/>
      <c r="J268" s="358"/>
      <c r="K268" s="358"/>
      <c r="L268" s="358"/>
      <c r="M268" s="388"/>
      <c r="N268" s="437"/>
      <c r="O268" s="435"/>
      <c r="P268" s="391"/>
      <c r="Q268" s="433"/>
      <c r="R268" s="393">
        <f t="shared" si="12"/>
        <v>0</v>
      </c>
      <c r="S268" s="393">
        <f t="shared" si="13"/>
        <v>0</v>
      </c>
      <c r="T268" s="393">
        <f t="shared" si="14"/>
        <v>0</v>
      </c>
      <c r="U268" s="394">
        <f t="shared" si="15"/>
        <v>0</v>
      </c>
      <c r="W268" s="386"/>
      <c r="X268" s="386"/>
    </row>
    <row r="269" spans="1:24">
      <c r="A269" s="387" t="s">
        <v>188</v>
      </c>
      <c r="B269" s="389"/>
      <c r="C269" s="435"/>
      <c r="D269" s="389"/>
      <c r="E269" s="388"/>
      <c r="F269" s="359"/>
      <c r="G269" s="359"/>
      <c r="H269" s="359"/>
      <c r="I269" s="390"/>
      <c r="J269" s="358"/>
      <c r="K269" s="358"/>
      <c r="L269" s="358"/>
      <c r="M269" s="388"/>
      <c r="N269" s="437"/>
      <c r="O269" s="435"/>
      <c r="P269" s="391"/>
      <c r="Q269" s="433"/>
      <c r="R269" s="393">
        <f t="shared" ref="R269:R332" si="16">IFERROR(F269*J269,0)</f>
        <v>0</v>
      </c>
      <c r="S269" s="393">
        <f t="shared" ref="S269:S332" si="17">IFERROR(G269*K269,0)</f>
        <v>0</v>
      </c>
      <c r="T269" s="393">
        <f t="shared" ref="T269:T332" si="18">IFERROR(H269*L269,0)</f>
        <v>0</v>
      </c>
      <c r="U269" s="394">
        <f t="shared" ref="U269:U332" si="19">IFERROR(R269+S269+T269,0)</f>
        <v>0</v>
      </c>
      <c r="W269" s="386"/>
      <c r="X269" s="386"/>
    </row>
    <row r="270" spans="1:24">
      <c r="A270" s="387" t="s">
        <v>188</v>
      </c>
      <c r="B270" s="389"/>
      <c r="C270" s="435"/>
      <c r="D270" s="389"/>
      <c r="E270" s="388"/>
      <c r="F270" s="359"/>
      <c r="G270" s="359"/>
      <c r="H270" s="359"/>
      <c r="I270" s="390"/>
      <c r="J270" s="358"/>
      <c r="K270" s="358"/>
      <c r="L270" s="358"/>
      <c r="M270" s="388"/>
      <c r="N270" s="437"/>
      <c r="O270" s="435"/>
      <c r="P270" s="391"/>
      <c r="Q270" s="433"/>
      <c r="R270" s="393">
        <f t="shared" si="16"/>
        <v>0</v>
      </c>
      <c r="S270" s="393">
        <f t="shared" si="17"/>
        <v>0</v>
      </c>
      <c r="T270" s="393">
        <f t="shared" si="18"/>
        <v>0</v>
      </c>
      <c r="U270" s="394">
        <f t="shared" si="19"/>
        <v>0</v>
      </c>
      <c r="W270" s="386"/>
      <c r="X270" s="386"/>
    </row>
    <row r="271" spans="1:24">
      <c r="A271" s="387" t="s">
        <v>188</v>
      </c>
      <c r="B271" s="389"/>
      <c r="C271" s="435"/>
      <c r="D271" s="389"/>
      <c r="E271" s="388"/>
      <c r="F271" s="359"/>
      <c r="G271" s="359"/>
      <c r="H271" s="359"/>
      <c r="I271" s="390"/>
      <c r="J271" s="358"/>
      <c r="K271" s="358"/>
      <c r="L271" s="358"/>
      <c r="M271" s="388"/>
      <c r="N271" s="437"/>
      <c r="O271" s="435"/>
      <c r="P271" s="391"/>
      <c r="Q271" s="433"/>
      <c r="R271" s="393">
        <f t="shared" si="16"/>
        <v>0</v>
      </c>
      <c r="S271" s="393">
        <f t="shared" si="17"/>
        <v>0</v>
      </c>
      <c r="T271" s="393">
        <f t="shared" si="18"/>
        <v>0</v>
      </c>
      <c r="U271" s="394">
        <f t="shared" si="19"/>
        <v>0</v>
      </c>
      <c r="W271" s="386"/>
      <c r="X271" s="386"/>
    </row>
    <row r="272" spans="1:24">
      <c r="A272" s="387" t="s">
        <v>188</v>
      </c>
      <c r="B272" s="389"/>
      <c r="C272" s="435"/>
      <c r="D272" s="389"/>
      <c r="E272" s="388"/>
      <c r="F272" s="359"/>
      <c r="G272" s="359"/>
      <c r="H272" s="359"/>
      <c r="I272" s="390"/>
      <c r="J272" s="358"/>
      <c r="K272" s="358"/>
      <c r="L272" s="358"/>
      <c r="M272" s="388"/>
      <c r="N272" s="437"/>
      <c r="O272" s="435"/>
      <c r="P272" s="391"/>
      <c r="Q272" s="433"/>
      <c r="R272" s="393">
        <f t="shared" si="16"/>
        <v>0</v>
      </c>
      <c r="S272" s="393">
        <f t="shared" si="17"/>
        <v>0</v>
      </c>
      <c r="T272" s="393">
        <f t="shared" si="18"/>
        <v>0</v>
      </c>
      <c r="U272" s="394">
        <f t="shared" si="19"/>
        <v>0</v>
      </c>
      <c r="W272" s="386"/>
      <c r="X272" s="386"/>
    </row>
    <row r="273" spans="1:24">
      <c r="A273" s="387" t="s">
        <v>188</v>
      </c>
      <c r="B273" s="389"/>
      <c r="C273" s="435"/>
      <c r="D273" s="389"/>
      <c r="E273" s="388"/>
      <c r="F273" s="359"/>
      <c r="G273" s="359"/>
      <c r="H273" s="359"/>
      <c r="I273" s="390"/>
      <c r="J273" s="358"/>
      <c r="K273" s="358"/>
      <c r="L273" s="358"/>
      <c r="M273" s="388"/>
      <c r="N273" s="437"/>
      <c r="O273" s="435"/>
      <c r="P273" s="391"/>
      <c r="Q273" s="433"/>
      <c r="R273" s="393">
        <f t="shared" si="16"/>
        <v>0</v>
      </c>
      <c r="S273" s="393">
        <f t="shared" si="17"/>
        <v>0</v>
      </c>
      <c r="T273" s="393">
        <f t="shared" si="18"/>
        <v>0</v>
      </c>
      <c r="U273" s="394">
        <f t="shared" si="19"/>
        <v>0</v>
      </c>
      <c r="W273" s="386"/>
      <c r="X273" s="386"/>
    </row>
    <row r="274" spans="1:24">
      <c r="A274" s="387" t="s">
        <v>188</v>
      </c>
      <c r="B274" s="389"/>
      <c r="C274" s="435"/>
      <c r="D274" s="389"/>
      <c r="E274" s="388"/>
      <c r="F274" s="359"/>
      <c r="G274" s="359"/>
      <c r="H274" s="359"/>
      <c r="I274" s="390"/>
      <c r="J274" s="358"/>
      <c r="K274" s="358"/>
      <c r="L274" s="358"/>
      <c r="M274" s="388"/>
      <c r="N274" s="437"/>
      <c r="O274" s="435"/>
      <c r="P274" s="391"/>
      <c r="Q274" s="433"/>
      <c r="R274" s="393">
        <f t="shared" si="16"/>
        <v>0</v>
      </c>
      <c r="S274" s="393">
        <f t="shared" si="17"/>
        <v>0</v>
      </c>
      <c r="T274" s="393">
        <f t="shared" si="18"/>
        <v>0</v>
      </c>
      <c r="U274" s="394">
        <f t="shared" si="19"/>
        <v>0</v>
      </c>
      <c r="W274" s="386"/>
      <c r="X274" s="386"/>
    </row>
    <row r="275" spans="1:24">
      <c r="A275" s="387" t="s">
        <v>188</v>
      </c>
      <c r="B275" s="389"/>
      <c r="C275" s="435"/>
      <c r="D275" s="389"/>
      <c r="E275" s="388"/>
      <c r="F275" s="359"/>
      <c r="G275" s="359"/>
      <c r="H275" s="359"/>
      <c r="I275" s="390"/>
      <c r="J275" s="358"/>
      <c r="K275" s="358"/>
      <c r="L275" s="358"/>
      <c r="M275" s="388"/>
      <c r="N275" s="437"/>
      <c r="O275" s="435"/>
      <c r="P275" s="391"/>
      <c r="Q275" s="433"/>
      <c r="R275" s="393">
        <f t="shared" si="16"/>
        <v>0</v>
      </c>
      <c r="S275" s="393">
        <f t="shared" si="17"/>
        <v>0</v>
      </c>
      <c r="T275" s="393">
        <f t="shared" si="18"/>
        <v>0</v>
      </c>
      <c r="U275" s="394">
        <f t="shared" si="19"/>
        <v>0</v>
      </c>
      <c r="W275" s="386"/>
      <c r="X275" s="386"/>
    </row>
    <row r="276" spans="1:24">
      <c r="A276" s="387" t="s">
        <v>188</v>
      </c>
      <c r="B276" s="389"/>
      <c r="C276" s="435"/>
      <c r="D276" s="389"/>
      <c r="E276" s="388"/>
      <c r="F276" s="359"/>
      <c r="G276" s="359"/>
      <c r="H276" s="359"/>
      <c r="I276" s="390"/>
      <c r="J276" s="358"/>
      <c r="K276" s="358"/>
      <c r="L276" s="358"/>
      <c r="M276" s="388"/>
      <c r="N276" s="437"/>
      <c r="O276" s="435"/>
      <c r="P276" s="391"/>
      <c r="Q276" s="433"/>
      <c r="R276" s="393">
        <f t="shared" si="16"/>
        <v>0</v>
      </c>
      <c r="S276" s="393">
        <f t="shared" si="17"/>
        <v>0</v>
      </c>
      <c r="T276" s="393">
        <f t="shared" si="18"/>
        <v>0</v>
      </c>
      <c r="U276" s="394">
        <f t="shared" si="19"/>
        <v>0</v>
      </c>
      <c r="W276" s="386"/>
      <c r="X276" s="386"/>
    </row>
    <row r="277" spans="1:24">
      <c r="A277" s="387" t="s">
        <v>188</v>
      </c>
      <c r="B277" s="389"/>
      <c r="C277" s="435"/>
      <c r="D277" s="389"/>
      <c r="E277" s="388"/>
      <c r="F277" s="359"/>
      <c r="G277" s="359"/>
      <c r="H277" s="359"/>
      <c r="I277" s="390"/>
      <c r="J277" s="358"/>
      <c r="K277" s="358"/>
      <c r="L277" s="358"/>
      <c r="M277" s="388"/>
      <c r="N277" s="437"/>
      <c r="O277" s="435"/>
      <c r="P277" s="391"/>
      <c r="Q277" s="433"/>
      <c r="R277" s="393">
        <f t="shared" si="16"/>
        <v>0</v>
      </c>
      <c r="S277" s="393">
        <f t="shared" si="17"/>
        <v>0</v>
      </c>
      <c r="T277" s="393">
        <f t="shared" si="18"/>
        <v>0</v>
      </c>
      <c r="U277" s="394">
        <f t="shared" si="19"/>
        <v>0</v>
      </c>
      <c r="W277" s="386"/>
      <c r="X277" s="386"/>
    </row>
    <row r="278" spans="1:24">
      <c r="A278" s="387" t="s">
        <v>188</v>
      </c>
      <c r="B278" s="389"/>
      <c r="C278" s="435"/>
      <c r="D278" s="389"/>
      <c r="E278" s="388"/>
      <c r="F278" s="359"/>
      <c r="G278" s="359"/>
      <c r="H278" s="359"/>
      <c r="I278" s="390"/>
      <c r="J278" s="358"/>
      <c r="K278" s="358"/>
      <c r="L278" s="358"/>
      <c r="M278" s="388"/>
      <c r="N278" s="437"/>
      <c r="O278" s="435"/>
      <c r="P278" s="391"/>
      <c r="Q278" s="433"/>
      <c r="R278" s="393">
        <f t="shared" si="16"/>
        <v>0</v>
      </c>
      <c r="S278" s="393">
        <f t="shared" si="17"/>
        <v>0</v>
      </c>
      <c r="T278" s="393">
        <f t="shared" si="18"/>
        <v>0</v>
      </c>
      <c r="U278" s="394">
        <f t="shared" si="19"/>
        <v>0</v>
      </c>
      <c r="W278" s="386"/>
      <c r="X278" s="386"/>
    </row>
    <row r="279" spans="1:24">
      <c r="A279" s="387" t="s">
        <v>188</v>
      </c>
      <c r="B279" s="389"/>
      <c r="C279" s="435"/>
      <c r="D279" s="389"/>
      <c r="E279" s="388"/>
      <c r="F279" s="359"/>
      <c r="G279" s="359"/>
      <c r="H279" s="359"/>
      <c r="I279" s="390"/>
      <c r="J279" s="358"/>
      <c r="K279" s="358"/>
      <c r="L279" s="358"/>
      <c r="M279" s="388"/>
      <c r="N279" s="437"/>
      <c r="O279" s="435"/>
      <c r="P279" s="391"/>
      <c r="Q279" s="433"/>
      <c r="R279" s="393">
        <f t="shared" si="16"/>
        <v>0</v>
      </c>
      <c r="S279" s="393">
        <f t="shared" si="17"/>
        <v>0</v>
      </c>
      <c r="T279" s="393">
        <f t="shared" si="18"/>
        <v>0</v>
      </c>
      <c r="U279" s="394">
        <f t="shared" si="19"/>
        <v>0</v>
      </c>
      <c r="W279" s="386"/>
      <c r="X279" s="386"/>
    </row>
    <row r="280" spans="1:24">
      <c r="A280" s="387" t="s">
        <v>188</v>
      </c>
      <c r="B280" s="389"/>
      <c r="C280" s="435"/>
      <c r="D280" s="389"/>
      <c r="E280" s="388"/>
      <c r="F280" s="359"/>
      <c r="G280" s="359"/>
      <c r="H280" s="359"/>
      <c r="I280" s="390"/>
      <c r="J280" s="358"/>
      <c r="K280" s="358"/>
      <c r="L280" s="358"/>
      <c r="M280" s="388"/>
      <c r="N280" s="437"/>
      <c r="O280" s="435"/>
      <c r="P280" s="391"/>
      <c r="Q280" s="433"/>
      <c r="R280" s="393">
        <f t="shared" si="16"/>
        <v>0</v>
      </c>
      <c r="S280" s="393">
        <f t="shared" si="17"/>
        <v>0</v>
      </c>
      <c r="T280" s="393">
        <f t="shared" si="18"/>
        <v>0</v>
      </c>
      <c r="U280" s="394">
        <f t="shared" si="19"/>
        <v>0</v>
      </c>
      <c r="W280" s="386"/>
      <c r="X280" s="386"/>
    </row>
    <row r="281" spans="1:24">
      <c r="A281" s="387" t="s">
        <v>188</v>
      </c>
      <c r="B281" s="389"/>
      <c r="C281" s="435"/>
      <c r="D281" s="389"/>
      <c r="E281" s="388"/>
      <c r="F281" s="359"/>
      <c r="G281" s="359"/>
      <c r="H281" s="359"/>
      <c r="I281" s="390"/>
      <c r="J281" s="358"/>
      <c r="K281" s="358"/>
      <c r="L281" s="358"/>
      <c r="M281" s="388"/>
      <c r="N281" s="437"/>
      <c r="O281" s="435"/>
      <c r="P281" s="391"/>
      <c r="Q281" s="433"/>
      <c r="R281" s="393">
        <f t="shared" si="16"/>
        <v>0</v>
      </c>
      <c r="S281" s="393">
        <f t="shared" si="17"/>
        <v>0</v>
      </c>
      <c r="T281" s="393">
        <f t="shared" si="18"/>
        <v>0</v>
      </c>
      <c r="U281" s="394">
        <f t="shared" si="19"/>
        <v>0</v>
      </c>
      <c r="W281" s="386"/>
      <c r="X281" s="386"/>
    </row>
    <row r="282" spans="1:24">
      <c r="A282" s="387" t="s">
        <v>188</v>
      </c>
      <c r="B282" s="389"/>
      <c r="C282" s="435"/>
      <c r="D282" s="389"/>
      <c r="E282" s="388"/>
      <c r="F282" s="359"/>
      <c r="G282" s="359"/>
      <c r="H282" s="359"/>
      <c r="I282" s="390"/>
      <c r="J282" s="358"/>
      <c r="K282" s="358"/>
      <c r="L282" s="358"/>
      <c r="M282" s="388"/>
      <c r="N282" s="437"/>
      <c r="O282" s="435"/>
      <c r="P282" s="391"/>
      <c r="Q282" s="433"/>
      <c r="R282" s="393">
        <f t="shared" si="16"/>
        <v>0</v>
      </c>
      <c r="S282" s="393">
        <f t="shared" si="17"/>
        <v>0</v>
      </c>
      <c r="T282" s="393">
        <f t="shared" si="18"/>
        <v>0</v>
      </c>
      <c r="U282" s="394">
        <f t="shared" si="19"/>
        <v>0</v>
      </c>
      <c r="W282" s="386"/>
      <c r="X282" s="386"/>
    </row>
    <row r="283" spans="1:24">
      <c r="A283" s="387" t="s">
        <v>188</v>
      </c>
      <c r="B283" s="389"/>
      <c r="C283" s="435"/>
      <c r="D283" s="389"/>
      <c r="E283" s="388"/>
      <c r="F283" s="359"/>
      <c r="G283" s="359"/>
      <c r="H283" s="359"/>
      <c r="I283" s="390"/>
      <c r="J283" s="358"/>
      <c r="K283" s="358"/>
      <c r="L283" s="358"/>
      <c r="M283" s="388"/>
      <c r="N283" s="437"/>
      <c r="O283" s="435"/>
      <c r="P283" s="391"/>
      <c r="Q283" s="433"/>
      <c r="R283" s="393">
        <f t="shared" si="16"/>
        <v>0</v>
      </c>
      <c r="S283" s="393">
        <f t="shared" si="17"/>
        <v>0</v>
      </c>
      <c r="T283" s="393">
        <f t="shared" si="18"/>
        <v>0</v>
      </c>
      <c r="U283" s="394">
        <f t="shared" si="19"/>
        <v>0</v>
      </c>
      <c r="W283" s="386"/>
      <c r="X283" s="386"/>
    </row>
    <row r="284" spans="1:24">
      <c r="A284" s="387" t="s">
        <v>188</v>
      </c>
      <c r="B284" s="389"/>
      <c r="C284" s="435"/>
      <c r="D284" s="389"/>
      <c r="E284" s="388"/>
      <c r="F284" s="359"/>
      <c r="G284" s="359"/>
      <c r="H284" s="359"/>
      <c r="I284" s="390"/>
      <c r="J284" s="358"/>
      <c r="K284" s="358"/>
      <c r="L284" s="358"/>
      <c r="M284" s="388"/>
      <c r="N284" s="437"/>
      <c r="O284" s="435"/>
      <c r="P284" s="391"/>
      <c r="Q284" s="433"/>
      <c r="R284" s="393">
        <f t="shared" si="16"/>
        <v>0</v>
      </c>
      <c r="S284" s="393">
        <f t="shared" si="17"/>
        <v>0</v>
      </c>
      <c r="T284" s="393">
        <f t="shared" si="18"/>
        <v>0</v>
      </c>
      <c r="U284" s="394">
        <f t="shared" si="19"/>
        <v>0</v>
      </c>
      <c r="W284" s="386"/>
      <c r="X284" s="386"/>
    </row>
    <row r="285" spans="1:24">
      <c r="A285" s="387" t="s">
        <v>188</v>
      </c>
      <c r="B285" s="389"/>
      <c r="C285" s="435"/>
      <c r="D285" s="389"/>
      <c r="E285" s="388"/>
      <c r="F285" s="359"/>
      <c r="G285" s="359"/>
      <c r="H285" s="359"/>
      <c r="I285" s="390"/>
      <c r="J285" s="358"/>
      <c r="K285" s="358"/>
      <c r="L285" s="358"/>
      <c r="M285" s="388"/>
      <c r="N285" s="437"/>
      <c r="O285" s="435"/>
      <c r="P285" s="391"/>
      <c r="Q285" s="433"/>
      <c r="R285" s="393">
        <f t="shared" si="16"/>
        <v>0</v>
      </c>
      <c r="S285" s="393">
        <f t="shared" si="17"/>
        <v>0</v>
      </c>
      <c r="T285" s="393">
        <f t="shared" si="18"/>
        <v>0</v>
      </c>
      <c r="U285" s="394">
        <f t="shared" si="19"/>
        <v>0</v>
      </c>
      <c r="W285" s="386"/>
      <c r="X285" s="386"/>
    </row>
    <row r="286" spans="1:24">
      <c r="A286" s="387" t="s">
        <v>188</v>
      </c>
      <c r="B286" s="389"/>
      <c r="C286" s="435"/>
      <c r="D286" s="389"/>
      <c r="E286" s="388"/>
      <c r="F286" s="359"/>
      <c r="G286" s="359"/>
      <c r="H286" s="359"/>
      <c r="I286" s="390"/>
      <c r="J286" s="358"/>
      <c r="K286" s="358"/>
      <c r="L286" s="358"/>
      <c r="M286" s="388"/>
      <c r="N286" s="437"/>
      <c r="O286" s="435"/>
      <c r="P286" s="391"/>
      <c r="Q286" s="433"/>
      <c r="R286" s="393">
        <f t="shared" si="16"/>
        <v>0</v>
      </c>
      <c r="S286" s="393">
        <f t="shared" si="17"/>
        <v>0</v>
      </c>
      <c r="T286" s="393">
        <f t="shared" si="18"/>
        <v>0</v>
      </c>
      <c r="U286" s="394">
        <f t="shared" si="19"/>
        <v>0</v>
      </c>
      <c r="W286" s="386"/>
      <c r="X286" s="386"/>
    </row>
    <row r="287" spans="1:24">
      <c r="A287" s="387" t="s">
        <v>188</v>
      </c>
      <c r="B287" s="389"/>
      <c r="C287" s="435"/>
      <c r="D287" s="389"/>
      <c r="E287" s="388"/>
      <c r="F287" s="359"/>
      <c r="G287" s="359"/>
      <c r="H287" s="359"/>
      <c r="I287" s="390"/>
      <c r="J287" s="358"/>
      <c r="K287" s="358"/>
      <c r="L287" s="358"/>
      <c r="M287" s="388"/>
      <c r="N287" s="437"/>
      <c r="O287" s="435"/>
      <c r="P287" s="391"/>
      <c r="Q287" s="433"/>
      <c r="R287" s="393">
        <f t="shared" si="16"/>
        <v>0</v>
      </c>
      <c r="S287" s="393">
        <f t="shared" si="17"/>
        <v>0</v>
      </c>
      <c r="T287" s="393">
        <f t="shared" si="18"/>
        <v>0</v>
      </c>
      <c r="U287" s="394">
        <f t="shared" si="19"/>
        <v>0</v>
      </c>
      <c r="W287" s="386"/>
      <c r="X287" s="386"/>
    </row>
    <row r="288" spans="1:24">
      <c r="A288" s="387" t="s">
        <v>188</v>
      </c>
      <c r="B288" s="389"/>
      <c r="C288" s="435"/>
      <c r="D288" s="389"/>
      <c r="E288" s="388"/>
      <c r="F288" s="359"/>
      <c r="G288" s="359"/>
      <c r="H288" s="359"/>
      <c r="I288" s="390"/>
      <c r="J288" s="358"/>
      <c r="K288" s="358"/>
      <c r="L288" s="358"/>
      <c r="M288" s="388"/>
      <c r="N288" s="437"/>
      <c r="O288" s="435"/>
      <c r="P288" s="391"/>
      <c r="Q288" s="433"/>
      <c r="R288" s="393">
        <f t="shared" si="16"/>
        <v>0</v>
      </c>
      <c r="S288" s="393">
        <f t="shared" si="17"/>
        <v>0</v>
      </c>
      <c r="T288" s="393">
        <f t="shared" si="18"/>
        <v>0</v>
      </c>
      <c r="U288" s="394">
        <f t="shared" si="19"/>
        <v>0</v>
      </c>
      <c r="W288" s="386"/>
      <c r="X288" s="386"/>
    </row>
    <row r="289" spans="1:24">
      <c r="A289" s="387" t="s">
        <v>188</v>
      </c>
      <c r="B289" s="389"/>
      <c r="C289" s="435"/>
      <c r="D289" s="389"/>
      <c r="E289" s="388"/>
      <c r="F289" s="359"/>
      <c r="G289" s="359"/>
      <c r="H289" s="359"/>
      <c r="I289" s="390"/>
      <c r="J289" s="358"/>
      <c r="K289" s="358"/>
      <c r="L289" s="358"/>
      <c r="M289" s="388"/>
      <c r="N289" s="437"/>
      <c r="O289" s="435"/>
      <c r="P289" s="391"/>
      <c r="Q289" s="433"/>
      <c r="R289" s="393">
        <f t="shared" si="16"/>
        <v>0</v>
      </c>
      <c r="S289" s="393">
        <f t="shared" si="17"/>
        <v>0</v>
      </c>
      <c r="T289" s="393">
        <f t="shared" si="18"/>
        <v>0</v>
      </c>
      <c r="U289" s="394">
        <f t="shared" si="19"/>
        <v>0</v>
      </c>
      <c r="W289" s="386"/>
      <c r="X289" s="386"/>
    </row>
    <row r="290" spans="1:24">
      <c r="A290" s="387" t="s">
        <v>188</v>
      </c>
      <c r="B290" s="389"/>
      <c r="C290" s="435"/>
      <c r="D290" s="389"/>
      <c r="E290" s="388"/>
      <c r="F290" s="359"/>
      <c r="G290" s="359"/>
      <c r="H290" s="359"/>
      <c r="I290" s="390"/>
      <c r="J290" s="358"/>
      <c r="K290" s="358"/>
      <c r="L290" s="358"/>
      <c r="M290" s="388"/>
      <c r="N290" s="437"/>
      <c r="O290" s="435"/>
      <c r="P290" s="391"/>
      <c r="Q290" s="433"/>
      <c r="R290" s="393">
        <f t="shared" si="16"/>
        <v>0</v>
      </c>
      <c r="S290" s="393">
        <f t="shared" si="17"/>
        <v>0</v>
      </c>
      <c r="T290" s="393">
        <f t="shared" si="18"/>
        <v>0</v>
      </c>
      <c r="U290" s="394">
        <f t="shared" si="19"/>
        <v>0</v>
      </c>
      <c r="W290" s="386"/>
      <c r="X290" s="386"/>
    </row>
    <row r="291" spans="1:24">
      <c r="A291" s="387" t="s">
        <v>188</v>
      </c>
      <c r="B291" s="389"/>
      <c r="C291" s="435"/>
      <c r="D291" s="389"/>
      <c r="E291" s="388"/>
      <c r="F291" s="359"/>
      <c r="G291" s="359"/>
      <c r="H291" s="359"/>
      <c r="I291" s="390"/>
      <c r="J291" s="358"/>
      <c r="K291" s="358"/>
      <c r="L291" s="358"/>
      <c r="M291" s="388"/>
      <c r="N291" s="437"/>
      <c r="O291" s="435"/>
      <c r="P291" s="391"/>
      <c r="Q291" s="433"/>
      <c r="R291" s="393">
        <f t="shared" si="16"/>
        <v>0</v>
      </c>
      <c r="S291" s="393">
        <f t="shared" si="17"/>
        <v>0</v>
      </c>
      <c r="T291" s="393">
        <f t="shared" si="18"/>
        <v>0</v>
      </c>
      <c r="U291" s="394">
        <f t="shared" si="19"/>
        <v>0</v>
      </c>
      <c r="W291" s="386"/>
      <c r="X291" s="386"/>
    </row>
    <row r="292" spans="1:24">
      <c r="A292" s="387" t="s">
        <v>188</v>
      </c>
      <c r="B292" s="389"/>
      <c r="C292" s="435"/>
      <c r="D292" s="389"/>
      <c r="E292" s="388"/>
      <c r="F292" s="359"/>
      <c r="G292" s="359"/>
      <c r="H292" s="359"/>
      <c r="I292" s="390"/>
      <c r="J292" s="358"/>
      <c r="K292" s="358"/>
      <c r="L292" s="358"/>
      <c r="M292" s="388"/>
      <c r="N292" s="437"/>
      <c r="O292" s="435"/>
      <c r="P292" s="391"/>
      <c r="Q292" s="433"/>
      <c r="R292" s="393">
        <f t="shared" si="16"/>
        <v>0</v>
      </c>
      <c r="S292" s="393">
        <f t="shared" si="17"/>
        <v>0</v>
      </c>
      <c r="T292" s="393">
        <f t="shared" si="18"/>
        <v>0</v>
      </c>
      <c r="U292" s="394">
        <f t="shared" si="19"/>
        <v>0</v>
      </c>
      <c r="W292" s="386"/>
      <c r="X292" s="386"/>
    </row>
    <row r="293" spans="1:24">
      <c r="A293" s="387" t="s">
        <v>188</v>
      </c>
      <c r="B293" s="389"/>
      <c r="C293" s="435"/>
      <c r="D293" s="389"/>
      <c r="E293" s="388"/>
      <c r="F293" s="359"/>
      <c r="G293" s="359"/>
      <c r="H293" s="359"/>
      <c r="I293" s="390"/>
      <c r="J293" s="358"/>
      <c r="K293" s="358"/>
      <c r="L293" s="358"/>
      <c r="M293" s="388"/>
      <c r="N293" s="437"/>
      <c r="O293" s="435"/>
      <c r="P293" s="391"/>
      <c r="Q293" s="433"/>
      <c r="R293" s="393">
        <f t="shared" si="16"/>
        <v>0</v>
      </c>
      <c r="S293" s="393">
        <f t="shared" si="17"/>
        <v>0</v>
      </c>
      <c r="T293" s="393">
        <f t="shared" si="18"/>
        <v>0</v>
      </c>
      <c r="U293" s="394">
        <f t="shared" si="19"/>
        <v>0</v>
      </c>
      <c r="W293" s="386"/>
      <c r="X293" s="386"/>
    </row>
    <row r="294" spans="1:24">
      <c r="A294" s="387" t="s">
        <v>188</v>
      </c>
      <c r="B294" s="389"/>
      <c r="C294" s="435"/>
      <c r="D294" s="389"/>
      <c r="E294" s="388"/>
      <c r="F294" s="359"/>
      <c r="G294" s="359"/>
      <c r="H294" s="359"/>
      <c r="I294" s="390"/>
      <c r="J294" s="358"/>
      <c r="K294" s="358"/>
      <c r="L294" s="358"/>
      <c r="M294" s="388"/>
      <c r="N294" s="437"/>
      <c r="O294" s="435"/>
      <c r="P294" s="391"/>
      <c r="Q294" s="433"/>
      <c r="R294" s="393">
        <f t="shared" si="16"/>
        <v>0</v>
      </c>
      <c r="S294" s="393">
        <f t="shared" si="17"/>
        <v>0</v>
      </c>
      <c r="T294" s="393">
        <f t="shared" si="18"/>
        <v>0</v>
      </c>
      <c r="U294" s="394">
        <f t="shared" si="19"/>
        <v>0</v>
      </c>
      <c r="W294" s="386"/>
      <c r="X294" s="386"/>
    </row>
    <row r="295" spans="1:24">
      <c r="A295" s="387" t="s">
        <v>188</v>
      </c>
      <c r="B295" s="389"/>
      <c r="C295" s="435"/>
      <c r="D295" s="389"/>
      <c r="E295" s="388"/>
      <c r="F295" s="359"/>
      <c r="G295" s="359"/>
      <c r="H295" s="359"/>
      <c r="I295" s="390"/>
      <c r="J295" s="358"/>
      <c r="K295" s="358"/>
      <c r="L295" s="358"/>
      <c r="M295" s="388"/>
      <c r="N295" s="437"/>
      <c r="O295" s="435"/>
      <c r="P295" s="391"/>
      <c r="Q295" s="433"/>
      <c r="R295" s="393">
        <f t="shared" si="16"/>
        <v>0</v>
      </c>
      <c r="S295" s="393">
        <f t="shared" si="17"/>
        <v>0</v>
      </c>
      <c r="T295" s="393">
        <f t="shared" si="18"/>
        <v>0</v>
      </c>
      <c r="U295" s="394">
        <f t="shared" si="19"/>
        <v>0</v>
      </c>
      <c r="W295" s="386"/>
      <c r="X295" s="386"/>
    </row>
    <row r="296" spans="1:24">
      <c r="A296" s="387" t="s">
        <v>188</v>
      </c>
      <c r="B296" s="389"/>
      <c r="C296" s="435"/>
      <c r="D296" s="389"/>
      <c r="E296" s="388"/>
      <c r="F296" s="359"/>
      <c r="G296" s="359"/>
      <c r="H296" s="359"/>
      <c r="I296" s="390"/>
      <c r="J296" s="358"/>
      <c r="K296" s="358"/>
      <c r="L296" s="358"/>
      <c r="M296" s="388"/>
      <c r="N296" s="437"/>
      <c r="O296" s="435"/>
      <c r="P296" s="391"/>
      <c r="Q296" s="433"/>
      <c r="R296" s="393">
        <f t="shared" si="16"/>
        <v>0</v>
      </c>
      <c r="S296" s="393">
        <f t="shared" si="17"/>
        <v>0</v>
      </c>
      <c r="T296" s="393">
        <f t="shared" si="18"/>
        <v>0</v>
      </c>
      <c r="U296" s="394">
        <f t="shared" si="19"/>
        <v>0</v>
      </c>
      <c r="W296" s="386"/>
      <c r="X296" s="386"/>
    </row>
    <row r="297" spans="1:24">
      <c r="A297" s="387" t="s">
        <v>188</v>
      </c>
      <c r="B297" s="389"/>
      <c r="C297" s="435"/>
      <c r="D297" s="389"/>
      <c r="E297" s="388"/>
      <c r="F297" s="359"/>
      <c r="G297" s="359"/>
      <c r="H297" s="359"/>
      <c r="I297" s="390"/>
      <c r="J297" s="358"/>
      <c r="K297" s="358"/>
      <c r="L297" s="358"/>
      <c r="M297" s="388"/>
      <c r="N297" s="437"/>
      <c r="O297" s="435"/>
      <c r="P297" s="391"/>
      <c r="Q297" s="433"/>
      <c r="R297" s="393">
        <f t="shared" si="16"/>
        <v>0</v>
      </c>
      <c r="S297" s="393">
        <f t="shared" si="17"/>
        <v>0</v>
      </c>
      <c r="T297" s="393">
        <f t="shared" si="18"/>
        <v>0</v>
      </c>
      <c r="U297" s="394">
        <f t="shared" si="19"/>
        <v>0</v>
      </c>
      <c r="W297" s="386"/>
      <c r="X297" s="386"/>
    </row>
    <row r="298" spans="1:24">
      <c r="A298" s="387" t="s">
        <v>188</v>
      </c>
      <c r="B298" s="389"/>
      <c r="C298" s="435"/>
      <c r="D298" s="389"/>
      <c r="E298" s="388"/>
      <c r="F298" s="359"/>
      <c r="G298" s="359"/>
      <c r="H298" s="359"/>
      <c r="I298" s="390"/>
      <c r="J298" s="358"/>
      <c r="K298" s="358"/>
      <c r="L298" s="358"/>
      <c r="M298" s="388"/>
      <c r="N298" s="437"/>
      <c r="O298" s="435"/>
      <c r="P298" s="391"/>
      <c r="Q298" s="433"/>
      <c r="R298" s="393">
        <f t="shared" si="16"/>
        <v>0</v>
      </c>
      <c r="S298" s="393">
        <f t="shared" si="17"/>
        <v>0</v>
      </c>
      <c r="T298" s="393">
        <f t="shared" si="18"/>
        <v>0</v>
      </c>
      <c r="U298" s="394">
        <f t="shared" si="19"/>
        <v>0</v>
      </c>
      <c r="W298" s="386"/>
      <c r="X298" s="386"/>
    </row>
    <row r="299" spans="1:24">
      <c r="A299" s="387" t="s">
        <v>188</v>
      </c>
      <c r="B299" s="389"/>
      <c r="C299" s="435"/>
      <c r="D299" s="389"/>
      <c r="E299" s="388"/>
      <c r="F299" s="359"/>
      <c r="G299" s="359"/>
      <c r="H299" s="359"/>
      <c r="I299" s="390"/>
      <c r="J299" s="358"/>
      <c r="K299" s="358"/>
      <c r="L299" s="358"/>
      <c r="M299" s="388"/>
      <c r="N299" s="437"/>
      <c r="O299" s="435"/>
      <c r="P299" s="391"/>
      <c r="Q299" s="433"/>
      <c r="R299" s="393">
        <f t="shared" si="16"/>
        <v>0</v>
      </c>
      <c r="S299" s="393">
        <f t="shared" si="17"/>
        <v>0</v>
      </c>
      <c r="T299" s="393">
        <f t="shared" si="18"/>
        <v>0</v>
      </c>
      <c r="U299" s="394">
        <f t="shared" si="19"/>
        <v>0</v>
      </c>
      <c r="W299" s="386"/>
      <c r="X299" s="386"/>
    </row>
    <row r="300" spans="1:24">
      <c r="A300" s="387" t="s">
        <v>188</v>
      </c>
      <c r="B300" s="389"/>
      <c r="C300" s="435"/>
      <c r="D300" s="389"/>
      <c r="E300" s="388"/>
      <c r="F300" s="359"/>
      <c r="G300" s="359"/>
      <c r="H300" s="359"/>
      <c r="I300" s="390"/>
      <c r="J300" s="358"/>
      <c r="K300" s="358"/>
      <c r="L300" s="358"/>
      <c r="M300" s="388"/>
      <c r="N300" s="437"/>
      <c r="O300" s="435"/>
      <c r="P300" s="391"/>
      <c r="Q300" s="433"/>
      <c r="R300" s="393">
        <f t="shared" si="16"/>
        <v>0</v>
      </c>
      <c r="S300" s="393">
        <f t="shared" si="17"/>
        <v>0</v>
      </c>
      <c r="T300" s="393">
        <f t="shared" si="18"/>
        <v>0</v>
      </c>
      <c r="U300" s="394">
        <f t="shared" si="19"/>
        <v>0</v>
      </c>
      <c r="W300" s="386"/>
      <c r="X300" s="386"/>
    </row>
    <row r="301" spans="1:24">
      <c r="A301" s="387" t="s">
        <v>188</v>
      </c>
      <c r="B301" s="389"/>
      <c r="C301" s="435"/>
      <c r="D301" s="389"/>
      <c r="E301" s="388"/>
      <c r="F301" s="359"/>
      <c r="G301" s="359"/>
      <c r="H301" s="359"/>
      <c r="I301" s="390"/>
      <c r="J301" s="358"/>
      <c r="K301" s="358"/>
      <c r="L301" s="358"/>
      <c r="M301" s="388"/>
      <c r="N301" s="437"/>
      <c r="O301" s="435"/>
      <c r="P301" s="391"/>
      <c r="Q301" s="433"/>
      <c r="R301" s="393">
        <f t="shared" si="16"/>
        <v>0</v>
      </c>
      <c r="S301" s="393">
        <f t="shared" si="17"/>
        <v>0</v>
      </c>
      <c r="T301" s="393">
        <f t="shared" si="18"/>
        <v>0</v>
      </c>
      <c r="U301" s="394">
        <f t="shared" si="19"/>
        <v>0</v>
      </c>
      <c r="W301" s="386"/>
      <c r="X301" s="386"/>
    </row>
    <row r="302" spans="1:24">
      <c r="A302" s="387" t="s">
        <v>188</v>
      </c>
      <c r="B302" s="389"/>
      <c r="C302" s="435"/>
      <c r="D302" s="389"/>
      <c r="E302" s="388"/>
      <c r="F302" s="359"/>
      <c r="G302" s="359"/>
      <c r="H302" s="359"/>
      <c r="I302" s="390"/>
      <c r="J302" s="358"/>
      <c r="K302" s="358"/>
      <c r="L302" s="358"/>
      <c r="M302" s="388"/>
      <c r="N302" s="437"/>
      <c r="O302" s="435"/>
      <c r="P302" s="391"/>
      <c r="Q302" s="433"/>
      <c r="R302" s="393">
        <f t="shared" si="16"/>
        <v>0</v>
      </c>
      <c r="S302" s="393">
        <f t="shared" si="17"/>
        <v>0</v>
      </c>
      <c r="T302" s="393">
        <f t="shared" si="18"/>
        <v>0</v>
      </c>
      <c r="U302" s="394">
        <f t="shared" si="19"/>
        <v>0</v>
      </c>
      <c r="W302" s="386"/>
      <c r="X302" s="386"/>
    </row>
    <row r="303" spans="1:24">
      <c r="A303" s="387" t="s">
        <v>188</v>
      </c>
      <c r="B303" s="389"/>
      <c r="C303" s="435"/>
      <c r="D303" s="389"/>
      <c r="E303" s="388"/>
      <c r="F303" s="359"/>
      <c r="G303" s="359"/>
      <c r="H303" s="359"/>
      <c r="I303" s="390"/>
      <c r="J303" s="358"/>
      <c r="K303" s="358"/>
      <c r="L303" s="358"/>
      <c r="M303" s="388"/>
      <c r="N303" s="437"/>
      <c r="O303" s="435"/>
      <c r="P303" s="391"/>
      <c r="Q303" s="433"/>
      <c r="R303" s="393">
        <f t="shared" si="16"/>
        <v>0</v>
      </c>
      <c r="S303" s="393">
        <f t="shared" si="17"/>
        <v>0</v>
      </c>
      <c r="T303" s="393">
        <f t="shared" si="18"/>
        <v>0</v>
      </c>
      <c r="U303" s="394">
        <f t="shared" si="19"/>
        <v>0</v>
      </c>
      <c r="W303" s="386"/>
      <c r="X303" s="386"/>
    </row>
    <row r="304" spans="1:24">
      <c r="A304" s="387" t="s">
        <v>188</v>
      </c>
      <c r="B304" s="389"/>
      <c r="C304" s="435"/>
      <c r="D304" s="389"/>
      <c r="E304" s="388"/>
      <c r="F304" s="359"/>
      <c r="G304" s="359"/>
      <c r="H304" s="359"/>
      <c r="I304" s="390"/>
      <c r="J304" s="358"/>
      <c r="K304" s="358"/>
      <c r="L304" s="358"/>
      <c r="M304" s="388"/>
      <c r="N304" s="437"/>
      <c r="O304" s="435"/>
      <c r="P304" s="391"/>
      <c r="Q304" s="433"/>
      <c r="R304" s="393">
        <f t="shared" si="16"/>
        <v>0</v>
      </c>
      <c r="S304" s="393">
        <f t="shared" si="17"/>
        <v>0</v>
      </c>
      <c r="T304" s="393">
        <f t="shared" si="18"/>
        <v>0</v>
      </c>
      <c r="U304" s="394">
        <f t="shared" si="19"/>
        <v>0</v>
      </c>
      <c r="W304" s="386"/>
      <c r="X304" s="386"/>
    </row>
    <row r="305" spans="1:24">
      <c r="A305" s="387" t="s">
        <v>188</v>
      </c>
      <c r="B305" s="389"/>
      <c r="C305" s="435"/>
      <c r="D305" s="389"/>
      <c r="E305" s="388"/>
      <c r="F305" s="359"/>
      <c r="G305" s="359"/>
      <c r="H305" s="359"/>
      <c r="I305" s="390"/>
      <c r="J305" s="358"/>
      <c r="K305" s="358"/>
      <c r="L305" s="358"/>
      <c r="M305" s="388"/>
      <c r="N305" s="437"/>
      <c r="O305" s="435"/>
      <c r="P305" s="391"/>
      <c r="Q305" s="433"/>
      <c r="R305" s="393">
        <f t="shared" si="16"/>
        <v>0</v>
      </c>
      <c r="S305" s="393">
        <f t="shared" si="17"/>
        <v>0</v>
      </c>
      <c r="T305" s="393">
        <f t="shared" si="18"/>
        <v>0</v>
      </c>
      <c r="U305" s="394">
        <f t="shared" si="19"/>
        <v>0</v>
      </c>
      <c r="W305" s="386"/>
      <c r="X305" s="386"/>
    </row>
    <row r="306" spans="1:24">
      <c r="A306" s="387" t="s">
        <v>188</v>
      </c>
      <c r="B306" s="389"/>
      <c r="C306" s="435"/>
      <c r="D306" s="389"/>
      <c r="E306" s="388"/>
      <c r="F306" s="359"/>
      <c r="G306" s="359"/>
      <c r="H306" s="359"/>
      <c r="I306" s="390"/>
      <c r="J306" s="358"/>
      <c r="K306" s="358"/>
      <c r="L306" s="358"/>
      <c r="M306" s="388"/>
      <c r="N306" s="437"/>
      <c r="O306" s="435"/>
      <c r="P306" s="391"/>
      <c r="Q306" s="433"/>
      <c r="R306" s="393">
        <f t="shared" si="16"/>
        <v>0</v>
      </c>
      <c r="S306" s="393">
        <f t="shared" si="17"/>
        <v>0</v>
      </c>
      <c r="T306" s="393">
        <f t="shared" si="18"/>
        <v>0</v>
      </c>
      <c r="U306" s="394">
        <f t="shared" si="19"/>
        <v>0</v>
      </c>
      <c r="W306" s="386"/>
      <c r="X306" s="386"/>
    </row>
    <row r="307" spans="1:24">
      <c r="A307" s="387" t="s">
        <v>188</v>
      </c>
      <c r="B307" s="389"/>
      <c r="C307" s="435"/>
      <c r="D307" s="389"/>
      <c r="E307" s="388"/>
      <c r="F307" s="359"/>
      <c r="G307" s="359"/>
      <c r="H307" s="359"/>
      <c r="I307" s="390"/>
      <c r="J307" s="358"/>
      <c r="K307" s="358"/>
      <c r="L307" s="358"/>
      <c r="M307" s="388"/>
      <c r="N307" s="437"/>
      <c r="O307" s="435"/>
      <c r="P307" s="391"/>
      <c r="Q307" s="433"/>
      <c r="R307" s="393">
        <f t="shared" si="16"/>
        <v>0</v>
      </c>
      <c r="S307" s="393">
        <f t="shared" si="17"/>
        <v>0</v>
      </c>
      <c r="T307" s="393">
        <f t="shared" si="18"/>
        <v>0</v>
      </c>
      <c r="U307" s="394">
        <f t="shared" si="19"/>
        <v>0</v>
      </c>
      <c r="W307" s="386"/>
      <c r="X307" s="386"/>
    </row>
    <row r="308" spans="1:24">
      <c r="A308" s="387" t="s">
        <v>188</v>
      </c>
      <c r="B308" s="389"/>
      <c r="C308" s="435"/>
      <c r="D308" s="389"/>
      <c r="E308" s="388"/>
      <c r="F308" s="359"/>
      <c r="G308" s="359"/>
      <c r="H308" s="359"/>
      <c r="I308" s="390"/>
      <c r="J308" s="358"/>
      <c r="K308" s="358"/>
      <c r="L308" s="358"/>
      <c r="M308" s="388"/>
      <c r="N308" s="437"/>
      <c r="O308" s="435"/>
      <c r="P308" s="391"/>
      <c r="Q308" s="433"/>
      <c r="R308" s="393">
        <f t="shared" si="16"/>
        <v>0</v>
      </c>
      <c r="S308" s="393">
        <f t="shared" si="17"/>
        <v>0</v>
      </c>
      <c r="T308" s="393">
        <f t="shared" si="18"/>
        <v>0</v>
      </c>
      <c r="U308" s="394">
        <f t="shared" si="19"/>
        <v>0</v>
      </c>
      <c r="W308" s="386"/>
      <c r="X308" s="386"/>
    </row>
    <row r="309" spans="1:24">
      <c r="A309" s="387" t="s">
        <v>188</v>
      </c>
      <c r="B309" s="389"/>
      <c r="C309" s="435"/>
      <c r="D309" s="389"/>
      <c r="E309" s="388"/>
      <c r="F309" s="359"/>
      <c r="G309" s="359"/>
      <c r="H309" s="359"/>
      <c r="I309" s="390"/>
      <c r="J309" s="358"/>
      <c r="K309" s="358"/>
      <c r="L309" s="358"/>
      <c r="M309" s="388"/>
      <c r="N309" s="437"/>
      <c r="O309" s="435"/>
      <c r="P309" s="391"/>
      <c r="Q309" s="433"/>
      <c r="R309" s="393">
        <f t="shared" si="16"/>
        <v>0</v>
      </c>
      <c r="S309" s="393">
        <f t="shared" si="17"/>
        <v>0</v>
      </c>
      <c r="T309" s="393">
        <f t="shared" si="18"/>
        <v>0</v>
      </c>
      <c r="U309" s="394">
        <f t="shared" si="19"/>
        <v>0</v>
      </c>
      <c r="W309" s="386"/>
      <c r="X309" s="386"/>
    </row>
    <row r="310" spans="1:24">
      <c r="A310" s="387" t="s">
        <v>188</v>
      </c>
      <c r="B310" s="389"/>
      <c r="C310" s="435"/>
      <c r="D310" s="389"/>
      <c r="E310" s="388"/>
      <c r="F310" s="359"/>
      <c r="G310" s="359"/>
      <c r="H310" s="359"/>
      <c r="I310" s="390"/>
      <c r="J310" s="358"/>
      <c r="K310" s="358"/>
      <c r="L310" s="358"/>
      <c r="M310" s="388"/>
      <c r="N310" s="437"/>
      <c r="O310" s="435"/>
      <c r="P310" s="391"/>
      <c r="Q310" s="433"/>
      <c r="R310" s="393">
        <f t="shared" si="16"/>
        <v>0</v>
      </c>
      <c r="S310" s="393">
        <f t="shared" si="17"/>
        <v>0</v>
      </c>
      <c r="T310" s="393">
        <f t="shared" si="18"/>
        <v>0</v>
      </c>
      <c r="U310" s="394">
        <f t="shared" si="19"/>
        <v>0</v>
      </c>
      <c r="W310" s="386"/>
      <c r="X310" s="386"/>
    </row>
    <row r="311" spans="1:24">
      <c r="A311" s="387" t="s">
        <v>188</v>
      </c>
      <c r="B311" s="389"/>
      <c r="C311" s="435"/>
      <c r="D311" s="389"/>
      <c r="E311" s="388"/>
      <c r="F311" s="359"/>
      <c r="G311" s="359"/>
      <c r="H311" s="359"/>
      <c r="I311" s="390"/>
      <c r="J311" s="358"/>
      <c r="K311" s="358"/>
      <c r="L311" s="358"/>
      <c r="M311" s="388"/>
      <c r="N311" s="437"/>
      <c r="O311" s="435"/>
      <c r="P311" s="391"/>
      <c r="Q311" s="433"/>
      <c r="R311" s="393">
        <f t="shared" si="16"/>
        <v>0</v>
      </c>
      <c r="S311" s="393">
        <f t="shared" si="17"/>
        <v>0</v>
      </c>
      <c r="T311" s="393">
        <f t="shared" si="18"/>
        <v>0</v>
      </c>
      <c r="U311" s="394">
        <f t="shared" si="19"/>
        <v>0</v>
      </c>
      <c r="W311" s="386"/>
      <c r="X311" s="386"/>
    </row>
    <row r="312" spans="1:24">
      <c r="A312" s="387" t="s">
        <v>188</v>
      </c>
      <c r="B312" s="389"/>
      <c r="C312" s="435"/>
      <c r="D312" s="389"/>
      <c r="E312" s="388"/>
      <c r="F312" s="359"/>
      <c r="G312" s="359"/>
      <c r="H312" s="359"/>
      <c r="I312" s="390"/>
      <c r="J312" s="358"/>
      <c r="K312" s="358"/>
      <c r="L312" s="358"/>
      <c r="M312" s="388"/>
      <c r="N312" s="437"/>
      <c r="O312" s="435"/>
      <c r="P312" s="391"/>
      <c r="Q312" s="433"/>
      <c r="R312" s="393">
        <f t="shared" si="16"/>
        <v>0</v>
      </c>
      <c r="S312" s="393">
        <f t="shared" si="17"/>
        <v>0</v>
      </c>
      <c r="T312" s="393">
        <f t="shared" si="18"/>
        <v>0</v>
      </c>
      <c r="U312" s="394">
        <f t="shared" si="19"/>
        <v>0</v>
      </c>
      <c r="W312" s="386"/>
      <c r="X312" s="386"/>
    </row>
    <row r="313" spans="1:24">
      <c r="A313" s="387" t="s">
        <v>188</v>
      </c>
      <c r="B313" s="389"/>
      <c r="C313" s="435"/>
      <c r="D313" s="389"/>
      <c r="E313" s="388"/>
      <c r="F313" s="359"/>
      <c r="G313" s="359"/>
      <c r="H313" s="359"/>
      <c r="I313" s="390"/>
      <c r="J313" s="358"/>
      <c r="K313" s="358"/>
      <c r="L313" s="358"/>
      <c r="M313" s="388"/>
      <c r="N313" s="437"/>
      <c r="O313" s="435"/>
      <c r="P313" s="391"/>
      <c r="Q313" s="433"/>
      <c r="R313" s="393">
        <f t="shared" si="16"/>
        <v>0</v>
      </c>
      <c r="S313" s="393">
        <f t="shared" si="17"/>
        <v>0</v>
      </c>
      <c r="T313" s="393">
        <f t="shared" si="18"/>
        <v>0</v>
      </c>
      <c r="U313" s="394">
        <f t="shared" si="19"/>
        <v>0</v>
      </c>
      <c r="W313" s="386"/>
      <c r="X313" s="386"/>
    </row>
    <row r="314" spans="1:24">
      <c r="A314" s="387" t="s">
        <v>188</v>
      </c>
      <c r="B314" s="389"/>
      <c r="C314" s="435"/>
      <c r="D314" s="389"/>
      <c r="E314" s="388"/>
      <c r="F314" s="359"/>
      <c r="G314" s="359"/>
      <c r="H314" s="359"/>
      <c r="I314" s="390"/>
      <c r="J314" s="358"/>
      <c r="K314" s="358"/>
      <c r="L314" s="358"/>
      <c r="M314" s="388"/>
      <c r="N314" s="437"/>
      <c r="O314" s="435"/>
      <c r="P314" s="391"/>
      <c r="Q314" s="433"/>
      <c r="R314" s="393">
        <f t="shared" si="16"/>
        <v>0</v>
      </c>
      <c r="S314" s="393">
        <f t="shared" si="17"/>
        <v>0</v>
      </c>
      <c r="T314" s="393">
        <f t="shared" si="18"/>
        <v>0</v>
      </c>
      <c r="U314" s="394">
        <f t="shared" si="19"/>
        <v>0</v>
      </c>
      <c r="W314" s="386"/>
      <c r="X314" s="386"/>
    </row>
    <row r="315" spans="1:24">
      <c r="A315" s="387" t="s">
        <v>188</v>
      </c>
      <c r="B315" s="389"/>
      <c r="C315" s="435"/>
      <c r="D315" s="389"/>
      <c r="E315" s="388"/>
      <c r="F315" s="359"/>
      <c r="G315" s="359"/>
      <c r="H315" s="359"/>
      <c r="I315" s="390"/>
      <c r="J315" s="358"/>
      <c r="K315" s="358"/>
      <c r="L315" s="358"/>
      <c r="M315" s="388"/>
      <c r="N315" s="437"/>
      <c r="O315" s="435"/>
      <c r="P315" s="391"/>
      <c r="Q315" s="433"/>
      <c r="R315" s="393">
        <f t="shared" si="16"/>
        <v>0</v>
      </c>
      <c r="S315" s="393">
        <f t="shared" si="17"/>
        <v>0</v>
      </c>
      <c r="T315" s="393">
        <f t="shared" si="18"/>
        <v>0</v>
      </c>
      <c r="U315" s="394">
        <f t="shared" si="19"/>
        <v>0</v>
      </c>
      <c r="W315" s="386"/>
      <c r="X315" s="386"/>
    </row>
    <row r="316" spans="1:24">
      <c r="A316" s="387" t="s">
        <v>188</v>
      </c>
      <c r="B316" s="389"/>
      <c r="C316" s="435"/>
      <c r="D316" s="389"/>
      <c r="E316" s="388"/>
      <c r="F316" s="359"/>
      <c r="G316" s="359"/>
      <c r="H316" s="359"/>
      <c r="I316" s="390"/>
      <c r="J316" s="358"/>
      <c r="K316" s="358"/>
      <c r="L316" s="358"/>
      <c r="M316" s="388"/>
      <c r="N316" s="437"/>
      <c r="O316" s="435"/>
      <c r="P316" s="391"/>
      <c r="Q316" s="433"/>
      <c r="R316" s="393">
        <f t="shared" si="16"/>
        <v>0</v>
      </c>
      <c r="S316" s="393">
        <f t="shared" si="17"/>
        <v>0</v>
      </c>
      <c r="T316" s="393">
        <f t="shared" si="18"/>
        <v>0</v>
      </c>
      <c r="U316" s="394">
        <f t="shared" si="19"/>
        <v>0</v>
      </c>
      <c r="W316" s="386"/>
      <c r="X316" s="386"/>
    </row>
    <row r="317" spans="1:24">
      <c r="A317" s="387" t="s">
        <v>188</v>
      </c>
      <c r="B317" s="389"/>
      <c r="C317" s="435"/>
      <c r="D317" s="389"/>
      <c r="E317" s="388"/>
      <c r="F317" s="359"/>
      <c r="G317" s="359"/>
      <c r="H317" s="359"/>
      <c r="I317" s="390"/>
      <c r="J317" s="358"/>
      <c r="K317" s="358"/>
      <c r="L317" s="358"/>
      <c r="M317" s="388"/>
      <c r="N317" s="437"/>
      <c r="O317" s="435"/>
      <c r="P317" s="391"/>
      <c r="Q317" s="433"/>
      <c r="R317" s="393">
        <f t="shared" si="16"/>
        <v>0</v>
      </c>
      <c r="S317" s="393">
        <f t="shared" si="17"/>
        <v>0</v>
      </c>
      <c r="T317" s="393">
        <f t="shared" si="18"/>
        <v>0</v>
      </c>
      <c r="U317" s="394">
        <f t="shared" si="19"/>
        <v>0</v>
      </c>
      <c r="W317" s="386"/>
      <c r="X317" s="386"/>
    </row>
    <row r="318" spans="1:24">
      <c r="A318" s="387" t="s">
        <v>188</v>
      </c>
      <c r="B318" s="389"/>
      <c r="C318" s="435"/>
      <c r="D318" s="389"/>
      <c r="E318" s="388"/>
      <c r="F318" s="359"/>
      <c r="G318" s="359"/>
      <c r="H318" s="359"/>
      <c r="I318" s="390"/>
      <c r="J318" s="358"/>
      <c r="K318" s="358"/>
      <c r="L318" s="358"/>
      <c r="M318" s="388"/>
      <c r="N318" s="437"/>
      <c r="O318" s="435"/>
      <c r="P318" s="391"/>
      <c r="Q318" s="433"/>
      <c r="R318" s="393">
        <f t="shared" si="16"/>
        <v>0</v>
      </c>
      <c r="S318" s="393">
        <f t="shared" si="17"/>
        <v>0</v>
      </c>
      <c r="T318" s="393">
        <f t="shared" si="18"/>
        <v>0</v>
      </c>
      <c r="U318" s="394">
        <f t="shared" si="19"/>
        <v>0</v>
      </c>
      <c r="W318" s="386"/>
      <c r="X318" s="386"/>
    </row>
    <row r="319" spans="1:24">
      <c r="A319" s="387" t="s">
        <v>188</v>
      </c>
      <c r="B319" s="389"/>
      <c r="C319" s="435"/>
      <c r="D319" s="389"/>
      <c r="E319" s="388"/>
      <c r="F319" s="359"/>
      <c r="G319" s="359"/>
      <c r="H319" s="359"/>
      <c r="I319" s="390"/>
      <c r="J319" s="358"/>
      <c r="K319" s="358"/>
      <c r="L319" s="358"/>
      <c r="M319" s="388"/>
      <c r="N319" s="437"/>
      <c r="O319" s="435"/>
      <c r="P319" s="391"/>
      <c r="Q319" s="433"/>
      <c r="R319" s="393">
        <f t="shared" si="16"/>
        <v>0</v>
      </c>
      <c r="S319" s="393">
        <f t="shared" si="17"/>
        <v>0</v>
      </c>
      <c r="T319" s="393">
        <f t="shared" si="18"/>
        <v>0</v>
      </c>
      <c r="U319" s="394">
        <f t="shared" si="19"/>
        <v>0</v>
      </c>
      <c r="W319" s="386"/>
      <c r="X319" s="386"/>
    </row>
    <row r="320" spans="1:24">
      <c r="A320" s="387" t="s">
        <v>188</v>
      </c>
      <c r="B320" s="389"/>
      <c r="C320" s="435"/>
      <c r="D320" s="389"/>
      <c r="E320" s="388"/>
      <c r="F320" s="359"/>
      <c r="G320" s="359"/>
      <c r="H320" s="359"/>
      <c r="I320" s="390"/>
      <c r="J320" s="358"/>
      <c r="K320" s="358"/>
      <c r="L320" s="358"/>
      <c r="M320" s="388"/>
      <c r="N320" s="437"/>
      <c r="O320" s="435"/>
      <c r="P320" s="391"/>
      <c r="Q320" s="433"/>
      <c r="R320" s="393">
        <f t="shared" si="16"/>
        <v>0</v>
      </c>
      <c r="S320" s="393">
        <f t="shared" si="17"/>
        <v>0</v>
      </c>
      <c r="T320" s="393">
        <f t="shared" si="18"/>
        <v>0</v>
      </c>
      <c r="U320" s="394">
        <f t="shared" si="19"/>
        <v>0</v>
      </c>
      <c r="W320" s="386"/>
      <c r="X320" s="386"/>
    </row>
    <row r="321" spans="1:24">
      <c r="A321" s="387" t="s">
        <v>188</v>
      </c>
      <c r="B321" s="389"/>
      <c r="C321" s="435"/>
      <c r="D321" s="389"/>
      <c r="E321" s="388"/>
      <c r="F321" s="359"/>
      <c r="G321" s="359"/>
      <c r="H321" s="359"/>
      <c r="I321" s="390"/>
      <c r="J321" s="358"/>
      <c r="K321" s="358"/>
      <c r="L321" s="358"/>
      <c r="M321" s="388"/>
      <c r="N321" s="437"/>
      <c r="O321" s="435"/>
      <c r="P321" s="391"/>
      <c r="Q321" s="433"/>
      <c r="R321" s="393">
        <f t="shared" si="16"/>
        <v>0</v>
      </c>
      <c r="S321" s="393">
        <f t="shared" si="17"/>
        <v>0</v>
      </c>
      <c r="T321" s="393">
        <f t="shared" si="18"/>
        <v>0</v>
      </c>
      <c r="U321" s="394">
        <f t="shared" si="19"/>
        <v>0</v>
      </c>
      <c r="W321" s="386"/>
      <c r="X321" s="386"/>
    </row>
    <row r="322" spans="1:24">
      <c r="A322" s="387" t="s">
        <v>188</v>
      </c>
      <c r="B322" s="389"/>
      <c r="C322" s="435"/>
      <c r="D322" s="389"/>
      <c r="E322" s="388"/>
      <c r="F322" s="359"/>
      <c r="G322" s="359"/>
      <c r="H322" s="359"/>
      <c r="I322" s="390"/>
      <c r="J322" s="358"/>
      <c r="K322" s="358"/>
      <c r="L322" s="358"/>
      <c r="M322" s="388"/>
      <c r="N322" s="437"/>
      <c r="O322" s="435"/>
      <c r="P322" s="391"/>
      <c r="Q322" s="433"/>
      <c r="R322" s="393">
        <f t="shared" si="16"/>
        <v>0</v>
      </c>
      <c r="S322" s="393">
        <f t="shared" si="17"/>
        <v>0</v>
      </c>
      <c r="T322" s="393">
        <f t="shared" si="18"/>
        <v>0</v>
      </c>
      <c r="U322" s="394">
        <f t="shared" si="19"/>
        <v>0</v>
      </c>
      <c r="W322" s="386"/>
      <c r="X322" s="386"/>
    </row>
    <row r="323" spans="1:24">
      <c r="A323" s="387" t="s">
        <v>188</v>
      </c>
      <c r="B323" s="389"/>
      <c r="C323" s="435"/>
      <c r="D323" s="389"/>
      <c r="E323" s="388"/>
      <c r="F323" s="359"/>
      <c r="G323" s="359"/>
      <c r="H323" s="359"/>
      <c r="I323" s="390"/>
      <c r="J323" s="358"/>
      <c r="K323" s="358"/>
      <c r="L323" s="358"/>
      <c r="M323" s="388"/>
      <c r="N323" s="437"/>
      <c r="O323" s="435"/>
      <c r="P323" s="391"/>
      <c r="Q323" s="433"/>
      <c r="R323" s="393">
        <f t="shared" si="16"/>
        <v>0</v>
      </c>
      <c r="S323" s="393">
        <f t="shared" si="17"/>
        <v>0</v>
      </c>
      <c r="T323" s="393">
        <f t="shared" si="18"/>
        <v>0</v>
      </c>
      <c r="U323" s="394">
        <f t="shared" si="19"/>
        <v>0</v>
      </c>
      <c r="W323" s="386"/>
      <c r="X323" s="386"/>
    </row>
    <row r="324" spans="1:24">
      <c r="A324" s="387" t="s">
        <v>188</v>
      </c>
      <c r="B324" s="389"/>
      <c r="C324" s="435"/>
      <c r="D324" s="389"/>
      <c r="E324" s="388"/>
      <c r="F324" s="359"/>
      <c r="G324" s="359"/>
      <c r="H324" s="359"/>
      <c r="I324" s="390"/>
      <c r="J324" s="358"/>
      <c r="K324" s="358"/>
      <c r="L324" s="358"/>
      <c r="M324" s="388"/>
      <c r="N324" s="437"/>
      <c r="O324" s="435"/>
      <c r="P324" s="391"/>
      <c r="Q324" s="433"/>
      <c r="R324" s="393">
        <f t="shared" si="16"/>
        <v>0</v>
      </c>
      <c r="S324" s="393">
        <f t="shared" si="17"/>
        <v>0</v>
      </c>
      <c r="T324" s="393">
        <f t="shared" si="18"/>
        <v>0</v>
      </c>
      <c r="U324" s="394">
        <f t="shared" si="19"/>
        <v>0</v>
      </c>
      <c r="W324" s="386"/>
      <c r="X324" s="386"/>
    </row>
    <row r="325" spans="1:24">
      <c r="A325" s="387" t="s">
        <v>188</v>
      </c>
      <c r="B325" s="389"/>
      <c r="C325" s="435"/>
      <c r="D325" s="389"/>
      <c r="E325" s="388"/>
      <c r="F325" s="359"/>
      <c r="G325" s="359"/>
      <c r="H325" s="359"/>
      <c r="I325" s="390"/>
      <c r="J325" s="358"/>
      <c r="K325" s="358"/>
      <c r="L325" s="358"/>
      <c r="M325" s="388"/>
      <c r="N325" s="437"/>
      <c r="O325" s="435"/>
      <c r="P325" s="391"/>
      <c r="Q325" s="433"/>
      <c r="R325" s="393">
        <f t="shared" si="16"/>
        <v>0</v>
      </c>
      <c r="S325" s="393">
        <f t="shared" si="17"/>
        <v>0</v>
      </c>
      <c r="T325" s="393">
        <f t="shared" si="18"/>
        <v>0</v>
      </c>
      <c r="U325" s="394">
        <f t="shared" si="19"/>
        <v>0</v>
      </c>
      <c r="W325" s="386"/>
      <c r="X325" s="386"/>
    </row>
    <row r="326" spans="1:24">
      <c r="A326" s="387" t="s">
        <v>188</v>
      </c>
      <c r="B326" s="389"/>
      <c r="C326" s="435"/>
      <c r="D326" s="389"/>
      <c r="E326" s="388"/>
      <c r="F326" s="359"/>
      <c r="G326" s="359"/>
      <c r="H326" s="359"/>
      <c r="I326" s="390"/>
      <c r="J326" s="358"/>
      <c r="K326" s="358"/>
      <c r="L326" s="358"/>
      <c r="M326" s="388"/>
      <c r="N326" s="437"/>
      <c r="O326" s="435"/>
      <c r="P326" s="391"/>
      <c r="Q326" s="433"/>
      <c r="R326" s="393">
        <f t="shared" si="16"/>
        <v>0</v>
      </c>
      <c r="S326" s="393">
        <f t="shared" si="17"/>
        <v>0</v>
      </c>
      <c r="T326" s="393">
        <f t="shared" si="18"/>
        <v>0</v>
      </c>
      <c r="U326" s="394">
        <f t="shared" si="19"/>
        <v>0</v>
      </c>
      <c r="W326" s="386"/>
      <c r="X326" s="386"/>
    </row>
    <row r="327" spans="1:24">
      <c r="A327" s="387" t="s">
        <v>188</v>
      </c>
      <c r="B327" s="389"/>
      <c r="C327" s="435"/>
      <c r="D327" s="389"/>
      <c r="E327" s="388"/>
      <c r="F327" s="359"/>
      <c r="G327" s="359"/>
      <c r="H327" s="359"/>
      <c r="I327" s="390"/>
      <c r="J327" s="358"/>
      <c r="K327" s="358"/>
      <c r="L327" s="358"/>
      <c r="M327" s="388"/>
      <c r="N327" s="437"/>
      <c r="O327" s="435"/>
      <c r="P327" s="391"/>
      <c r="Q327" s="433"/>
      <c r="R327" s="393">
        <f t="shared" si="16"/>
        <v>0</v>
      </c>
      <c r="S327" s="393">
        <f t="shared" si="17"/>
        <v>0</v>
      </c>
      <c r="T327" s="393">
        <f t="shared" si="18"/>
        <v>0</v>
      </c>
      <c r="U327" s="394">
        <f t="shared" si="19"/>
        <v>0</v>
      </c>
      <c r="W327" s="386"/>
      <c r="X327" s="386"/>
    </row>
    <row r="328" spans="1:24">
      <c r="A328" s="387" t="s">
        <v>188</v>
      </c>
      <c r="B328" s="389"/>
      <c r="C328" s="435"/>
      <c r="D328" s="389"/>
      <c r="E328" s="388"/>
      <c r="F328" s="359"/>
      <c r="G328" s="359"/>
      <c r="H328" s="359"/>
      <c r="I328" s="390"/>
      <c r="J328" s="358"/>
      <c r="K328" s="358"/>
      <c r="L328" s="358"/>
      <c r="M328" s="388"/>
      <c r="N328" s="437"/>
      <c r="O328" s="435"/>
      <c r="P328" s="391"/>
      <c r="Q328" s="433"/>
      <c r="R328" s="393">
        <f t="shared" si="16"/>
        <v>0</v>
      </c>
      <c r="S328" s="393">
        <f t="shared" si="17"/>
        <v>0</v>
      </c>
      <c r="T328" s="393">
        <f t="shared" si="18"/>
        <v>0</v>
      </c>
      <c r="U328" s="394">
        <f t="shared" si="19"/>
        <v>0</v>
      </c>
      <c r="W328" s="386"/>
      <c r="X328" s="386"/>
    </row>
    <row r="329" spans="1:24">
      <c r="A329" s="387" t="s">
        <v>188</v>
      </c>
      <c r="B329" s="389"/>
      <c r="C329" s="435"/>
      <c r="D329" s="389"/>
      <c r="E329" s="388"/>
      <c r="F329" s="359"/>
      <c r="G329" s="359"/>
      <c r="H329" s="359"/>
      <c r="I329" s="390"/>
      <c r="J329" s="358"/>
      <c r="K329" s="358"/>
      <c r="L329" s="358"/>
      <c r="M329" s="388"/>
      <c r="N329" s="437"/>
      <c r="O329" s="435"/>
      <c r="P329" s="391"/>
      <c r="Q329" s="433"/>
      <c r="R329" s="393">
        <f t="shared" si="16"/>
        <v>0</v>
      </c>
      <c r="S329" s="393">
        <f t="shared" si="17"/>
        <v>0</v>
      </c>
      <c r="T329" s="393">
        <f t="shared" si="18"/>
        <v>0</v>
      </c>
      <c r="U329" s="394">
        <f t="shared" si="19"/>
        <v>0</v>
      </c>
      <c r="W329" s="386"/>
      <c r="X329" s="386"/>
    </row>
    <row r="330" spans="1:24">
      <c r="A330" s="387" t="s">
        <v>188</v>
      </c>
      <c r="B330" s="389"/>
      <c r="C330" s="435"/>
      <c r="D330" s="389"/>
      <c r="E330" s="388"/>
      <c r="F330" s="359"/>
      <c r="G330" s="359"/>
      <c r="H330" s="359"/>
      <c r="I330" s="390"/>
      <c r="J330" s="358"/>
      <c r="K330" s="358"/>
      <c r="L330" s="358"/>
      <c r="M330" s="388"/>
      <c r="N330" s="437"/>
      <c r="O330" s="435"/>
      <c r="P330" s="391"/>
      <c r="Q330" s="433"/>
      <c r="R330" s="393">
        <f t="shared" si="16"/>
        <v>0</v>
      </c>
      <c r="S330" s="393">
        <f t="shared" si="17"/>
        <v>0</v>
      </c>
      <c r="T330" s="393">
        <f t="shared" si="18"/>
        <v>0</v>
      </c>
      <c r="U330" s="394">
        <f t="shared" si="19"/>
        <v>0</v>
      </c>
      <c r="W330" s="386"/>
      <c r="X330" s="386"/>
    </row>
    <row r="331" spans="1:24">
      <c r="A331" s="387" t="s">
        <v>188</v>
      </c>
      <c r="B331" s="389"/>
      <c r="C331" s="435"/>
      <c r="D331" s="389"/>
      <c r="E331" s="388"/>
      <c r="F331" s="359"/>
      <c r="G331" s="359"/>
      <c r="H331" s="359"/>
      <c r="I331" s="390"/>
      <c r="J331" s="358"/>
      <c r="K331" s="358"/>
      <c r="L331" s="358"/>
      <c r="M331" s="388"/>
      <c r="N331" s="437"/>
      <c r="O331" s="435"/>
      <c r="P331" s="391"/>
      <c r="Q331" s="433"/>
      <c r="R331" s="393">
        <f t="shared" si="16"/>
        <v>0</v>
      </c>
      <c r="S331" s="393">
        <f t="shared" si="17"/>
        <v>0</v>
      </c>
      <c r="T331" s="393">
        <f t="shared" si="18"/>
        <v>0</v>
      </c>
      <c r="U331" s="394">
        <f t="shared" si="19"/>
        <v>0</v>
      </c>
      <c r="W331" s="386"/>
      <c r="X331" s="386"/>
    </row>
    <row r="332" spans="1:24">
      <c r="A332" s="387" t="s">
        <v>188</v>
      </c>
      <c r="B332" s="389"/>
      <c r="C332" s="435"/>
      <c r="D332" s="389"/>
      <c r="E332" s="388"/>
      <c r="F332" s="359"/>
      <c r="G332" s="359"/>
      <c r="H332" s="359"/>
      <c r="I332" s="390"/>
      <c r="J332" s="358"/>
      <c r="K332" s="358"/>
      <c r="L332" s="358"/>
      <c r="M332" s="388"/>
      <c r="N332" s="437"/>
      <c r="O332" s="435"/>
      <c r="P332" s="391"/>
      <c r="Q332" s="433"/>
      <c r="R332" s="393">
        <f t="shared" si="16"/>
        <v>0</v>
      </c>
      <c r="S332" s="393">
        <f t="shared" si="17"/>
        <v>0</v>
      </c>
      <c r="T332" s="393">
        <f t="shared" si="18"/>
        <v>0</v>
      </c>
      <c r="U332" s="394">
        <f t="shared" si="19"/>
        <v>0</v>
      </c>
      <c r="W332" s="386"/>
      <c r="X332" s="386"/>
    </row>
    <row r="333" spans="1:24">
      <c r="A333" s="387" t="s">
        <v>188</v>
      </c>
      <c r="B333" s="389"/>
      <c r="C333" s="435"/>
      <c r="D333" s="389"/>
      <c r="E333" s="388"/>
      <c r="F333" s="359"/>
      <c r="G333" s="359"/>
      <c r="H333" s="359"/>
      <c r="I333" s="390"/>
      <c r="J333" s="358"/>
      <c r="K333" s="358"/>
      <c r="L333" s="358"/>
      <c r="M333" s="388"/>
      <c r="N333" s="437"/>
      <c r="O333" s="435"/>
      <c r="P333" s="391"/>
      <c r="Q333" s="433"/>
      <c r="R333" s="393">
        <f t="shared" ref="R333:R396" si="20">IFERROR(F333*J333,0)</f>
        <v>0</v>
      </c>
      <c r="S333" s="393">
        <f t="shared" ref="S333:S396" si="21">IFERROR(G333*K333,0)</f>
        <v>0</v>
      </c>
      <c r="T333" s="393">
        <f t="shared" ref="T333:T396" si="22">IFERROR(H333*L333,0)</f>
        <v>0</v>
      </c>
      <c r="U333" s="394">
        <f t="shared" ref="U333:U396" si="23">IFERROR(R333+S333+T333,0)</f>
        <v>0</v>
      </c>
      <c r="W333" s="386"/>
      <c r="X333" s="386"/>
    </row>
    <row r="334" spans="1:24">
      <c r="A334" s="387" t="s">
        <v>188</v>
      </c>
      <c r="B334" s="389"/>
      <c r="C334" s="435"/>
      <c r="D334" s="389"/>
      <c r="E334" s="388"/>
      <c r="F334" s="359"/>
      <c r="G334" s="359"/>
      <c r="H334" s="359"/>
      <c r="I334" s="390"/>
      <c r="J334" s="358"/>
      <c r="K334" s="358"/>
      <c r="L334" s="358"/>
      <c r="M334" s="388"/>
      <c r="N334" s="437"/>
      <c r="O334" s="435"/>
      <c r="P334" s="391"/>
      <c r="Q334" s="433"/>
      <c r="R334" s="393">
        <f t="shared" si="20"/>
        <v>0</v>
      </c>
      <c r="S334" s="393">
        <f t="shared" si="21"/>
        <v>0</v>
      </c>
      <c r="T334" s="393">
        <f t="shared" si="22"/>
        <v>0</v>
      </c>
      <c r="U334" s="394">
        <f t="shared" si="23"/>
        <v>0</v>
      </c>
      <c r="W334" s="386"/>
      <c r="X334" s="386"/>
    </row>
    <row r="335" spans="1:24">
      <c r="A335" s="387" t="s">
        <v>188</v>
      </c>
      <c r="B335" s="389"/>
      <c r="C335" s="435"/>
      <c r="D335" s="389"/>
      <c r="E335" s="388"/>
      <c r="F335" s="359"/>
      <c r="G335" s="359"/>
      <c r="H335" s="359"/>
      <c r="I335" s="390"/>
      <c r="J335" s="358"/>
      <c r="K335" s="358"/>
      <c r="L335" s="358"/>
      <c r="M335" s="388"/>
      <c r="N335" s="437"/>
      <c r="O335" s="435"/>
      <c r="P335" s="391"/>
      <c r="Q335" s="433"/>
      <c r="R335" s="393">
        <f t="shared" si="20"/>
        <v>0</v>
      </c>
      <c r="S335" s="393">
        <f t="shared" si="21"/>
        <v>0</v>
      </c>
      <c r="T335" s="393">
        <f t="shared" si="22"/>
        <v>0</v>
      </c>
      <c r="U335" s="394">
        <f t="shared" si="23"/>
        <v>0</v>
      </c>
      <c r="W335" s="386"/>
      <c r="X335" s="386"/>
    </row>
    <row r="336" spans="1:24">
      <c r="A336" s="387" t="s">
        <v>188</v>
      </c>
      <c r="B336" s="389"/>
      <c r="C336" s="435"/>
      <c r="D336" s="389"/>
      <c r="E336" s="388"/>
      <c r="F336" s="359"/>
      <c r="G336" s="359"/>
      <c r="H336" s="359"/>
      <c r="I336" s="390"/>
      <c r="J336" s="358"/>
      <c r="K336" s="358"/>
      <c r="L336" s="358"/>
      <c r="M336" s="388"/>
      <c r="N336" s="437"/>
      <c r="O336" s="435"/>
      <c r="P336" s="391"/>
      <c r="Q336" s="433"/>
      <c r="R336" s="393">
        <f t="shared" si="20"/>
        <v>0</v>
      </c>
      <c r="S336" s="393">
        <f t="shared" si="21"/>
        <v>0</v>
      </c>
      <c r="T336" s="393">
        <f t="shared" si="22"/>
        <v>0</v>
      </c>
      <c r="U336" s="394">
        <f t="shared" si="23"/>
        <v>0</v>
      </c>
      <c r="W336" s="386"/>
      <c r="X336" s="386"/>
    </row>
    <row r="337" spans="1:24">
      <c r="A337" s="387" t="s">
        <v>188</v>
      </c>
      <c r="B337" s="389"/>
      <c r="C337" s="435"/>
      <c r="D337" s="389"/>
      <c r="E337" s="388"/>
      <c r="F337" s="359"/>
      <c r="G337" s="359"/>
      <c r="H337" s="359"/>
      <c r="I337" s="390"/>
      <c r="J337" s="358"/>
      <c r="K337" s="358"/>
      <c r="L337" s="358"/>
      <c r="M337" s="388"/>
      <c r="N337" s="437"/>
      <c r="O337" s="435"/>
      <c r="P337" s="391"/>
      <c r="Q337" s="433"/>
      <c r="R337" s="393">
        <f t="shared" si="20"/>
        <v>0</v>
      </c>
      <c r="S337" s="393">
        <f t="shared" si="21"/>
        <v>0</v>
      </c>
      <c r="T337" s="393">
        <f t="shared" si="22"/>
        <v>0</v>
      </c>
      <c r="U337" s="394">
        <f t="shared" si="23"/>
        <v>0</v>
      </c>
      <c r="W337" s="386"/>
      <c r="X337" s="386"/>
    </row>
    <row r="338" spans="1:24">
      <c r="A338" s="387" t="s">
        <v>188</v>
      </c>
      <c r="B338" s="389"/>
      <c r="C338" s="435"/>
      <c r="D338" s="389"/>
      <c r="E338" s="388"/>
      <c r="F338" s="359"/>
      <c r="G338" s="359"/>
      <c r="H338" s="359"/>
      <c r="I338" s="390"/>
      <c r="J338" s="358"/>
      <c r="K338" s="358"/>
      <c r="L338" s="358"/>
      <c r="M338" s="388"/>
      <c r="N338" s="437"/>
      <c r="O338" s="435"/>
      <c r="P338" s="391"/>
      <c r="Q338" s="433"/>
      <c r="R338" s="393">
        <f t="shared" si="20"/>
        <v>0</v>
      </c>
      <c r="S338" s="393">
        <f t="shared" si="21"/>
        <v>0</v>
      </c>
      <c r="T338" s="393">
        <f t="shared" si="22"/>
        <v>0</v>
      </c>
      <c r="U338" s="394">
        <f t="shared" si="23"/>
        <v>0</v>
      </c>
      <c r="W338" s="386"/>
      <c r="X338" s="386"/>
    </row>
    <row r="339" spans="1:24">
      <c r="A339" s="387" t="s">
        <v>188</v>
      </c>
      <c r="B339" s="389"/>
      <c r="C339" s="435"/>
      <c r="D339" s="389"/>
      <c r="E339" s="388"/>
      <c r="F339" s="359"/>
      <c r="G339" s="359"/>
      <c r="H339" s="359"/>
      <c r="I339" s="390"/>
      <c r="J339" s="358"/>
      <c r="K339" s="358"/>
      <c r="L339" s="358"/>
      <c r="M339" s="388"/>
      <c r="N339" s="437"/>
      <c r="O339" s="435"/>
      <c r="P339" s="391"/>
      <c r="Q339" s="433"/>
      <c r="R339" s="393">
        <f t="shared" si="20"/>
        <v>0</v>
      </c>
      <c r="S339" s="393">
        <f t="shared" si="21"/>
        <v>0</v>
      </c>
      <c r="T339" s="393">
        <f t="shared" si="22"/>
        <v>0</v>
      </c>
      <c r="U339" s="394">
        <f t="shared" si="23"/>
        <v>0</v>
      </c>
      <c r="W339" s="386"/>
      <c r="X339" s="386"/>
    </row>
    <row r="340" spans="1:24">
      <c r="A340" s="387" t="s">
        <v>188</v>
      </c>
      <c r="B340" s="389"/>
      <c r="C340" s="435"/>
      <c r="D340" s="389"/>
      <c r="E340" s="388"/>
      <c r="F340" s="359"/>
      <c r="G340" s="359"/>
      <c r="H340" s="359"/>
      <c r="I340" s="390"/>
      <c r="J340" s="358"/>
      <c r="K340" s="358"/>
      <c r="L340" s="358"/>
      <c r="M340" s="388"/>
      <c r="N340" s="437"/>
      <c r="O340" s="435"/>
      <c r="P340" s="391"/>
      <c r="Q340" s="433"/>
      <c r="R340" s="393">
        <f t="shared" si="20"/>
        <v>0</v>
      </c>
      <c r="S340" s="393">
        <f t="shared" si="21"/>
        <v>0</v>
      </c>
      <c r="T340" s="393">
        <f t="shared" si="22"/>
        <v>0</v>
      </c>
      <c r="U340" s="394">
        <f t="shared" si="23"/>
        <v>0</v>
      </c>
      <c r="W340" s="386"/>
      <c r="X340" s="386"/>
    </row>
    <row r="341" spans="1:24">
      <c r="A341" s="387" t="s">
        <v>188</v>
      </c>
      <c r="B341" s="389"/>
      <c r="C341" s="435"/>
      <c r="D341" s="389"/>
      <c r="E341" s="388"/>
      <c r="F341" s="359"/>
      <c r="G341" s="359"/>
      <c r="H341" s="359"/>
      <c r="I341" s="390"/>
      <c r="J341" s="358"/>
      <c r="K341" s="358"/>
      <c r="L341" s="358"/>
      <c r="M341" s="388"/>
      <c r="N341" s="437"/>
      <c r="O341" s="435"/>
      <c r="P341" s="391"/>
      <c r="Q341" s="433"/>
      <c r="R341" s="393">
        <f t="shared" si="20"/>
        <v>0</v>
      </c>
      <c r="S341" s="393">
        <f t="shared" si="21"/>
        <v>0</v>
      </c>
      <c r="T341" s="393">
        <f t="shared" si="22"/>
        <v>0</v>
      </c>
      <c r="U341" s="394">
        <f t="shared" si="23"/>
        <v>0</v>
      </c>
      <c r="W341" s="386"/>
      <c r="X341" s="386"/>
    </row>
    <row r="342" spans="1:24">
      <c r="A342" s="387" t="s">
        <v>188</v>
      </c>
      <c r="B342" s="389"/>
      <c r="C342" s="435"/>
      <c r="D342" s="389"/>
      <c r="E342" s="388"/>
      <c r="F342" s="359"/>
      <c r="G342" s="359"/>
      <c r="H342" s="359"/>
      <c r="I342" s="390"/>
      <c r="J342" s="358"/>
      <c r="K342" s="358"/>
      <c r="L342" s="358"/>
      <c r="M342" s="388"/>
      <c r="N342" s="437"/>
      <c r="O342" s="435"/>
      <c r="P342" s="391"/>
      <c r="Q342" s="433"/>
      <c r="R342" s="393">
        <f t="shared" si="20"/>
        <v>0</v>
      </c>
      <c r="S342" s="393">
        <f t="shared" si="21"/>
        <v>0</v>
      </c>
      <c r="T342" s="393">
        <f t="shared" si="22"/>
        <v>0</v>
      </c>
      <c r="U342" s="394">
        <f t="shared" si="23"/>
        <v>0</v>
      </c>
      <c r="W342" s="386"/>
      <c r="X342" s="386"/>
    </row>
    <row r="343" spans="1:24">
      <c r="A343" s="387" t="s">
        <v>188</v>
      </c>
      <c r="B343" s="389"/>
      <c r="C343" s="435"/>
      <c r="D343" s="389"/>
      <c r="E343" s="388"/>
      <c r="F343" s="359"/>
      <c r="G343" s="359"/>
      <c r="H343" s="359"/>
      <c r="I343" s="390"/>
      <c r="J343" s="358"/>
      <c r="K343" s="358"/>
      <c r="L343" s="358"/>
      <c r="M343" s="388"/>
      <c r="N343" s="437"/>
      <c r="O343" s="435"/>
      <c r="P343" s="391"/>
      <c r="Q343" s="433"/>
      <c r="R343" s="393">
        <f t="shared" si="20"/>
        <v>0</v>
      </c>
      <c r="S343" s="393">
        <f t="shared" si="21"/>
        <v>0</v>
      </c>
      <c r="T343" s="393">
        <f t="shared" si="22"/>
        <v>0</v>
      </c>
      <c r="U343" s="394">
        <f t="shared" si="23"/>
        <v>0</v>
      </c>
      <c r="W343" s="386"/>
      <c r="X343" s="386"/>
    </row>
    <row r="344" spans="1:24">
      <c r="A344" s="387" t="s">
        <v>188</v>
      </c>
      <c r="B344" s="389"/>
      <c r="C344" s="435"/>
      <c r="D344" s="389"/>
      <c r="E344" s="388"/>
      <c r="F344" s="359"/>
      <c r="G344" s="359"/>
      <c r="H344" s="359"/>
      <c r="I344" s="390"/>
      <c r="J344" s="358"/>
      <c r="K344" s="358"/>
      <c r="L344" s="358"/>
      <c r="M344" s="388"/>
      <c r="N344" s="437"/>
      <c r="O344" s="435"/>
      <c r="P344" s="391"/>
      <c r="Q344" s="433"/>
      <c r="R344" s="393">
        <f t="shared" si="20"/>
        <v>0</v>
      </c>
      <c r="S344" s="393">
        <f t="shared" si="21"/>
        <v>0</v>
      </c>
      <c r="T344" s="393">
        <f t="shared" si="22"/>
        <v>0</v>
      </c>
      <c r="U344" s="394">
        <f t="shared" si="23"/>
        <v>0</v>
      </c>
      <c r="W344" s="386"/>
      <c r="X344" s="386"/>
    </row>
    <row r="345" spans="1:24">
      <c r="A345" s="387" t="s">
        <v>188</v>
      </c>
      <c r="B345" s="389"/>
      <c r="C345" s="435"/>
      <c r="D345" s="389"/>
      <c r="E345" s="388"/>
      <c r="F345" s="359"/>
      <c r="G345" s="359"/>
      <c r="H345" s="359"/>
      <c r="I345" s="390"/>
      <c r="J345" s="358"/>
      <c r="K345" s="358"/>
      <c r="L345" s="358"/>
      <c r="M345" s="388"/>
      <c r="N345" s="437"/>
      <c r="O345" s="435"/>
      <c r="P345" s="391"/>
      <c r="Q345" s="433"/>
      <c r="R345" s="393">
        <f t="shared" si="20"/>
        <v>0</v>
      </c>
      <c r="S345" s="393">
        <f t="shared" si="21"/>
        <v>0</v>
      </c>
      <c r="T345" s="393">
        <f t="shared" si="22"/>
        <v>0</v>
      </c>
      <c r="U345" s="394">
        <f t="shared" si="23"/>
        <v>0</v>
      </c>
      <c r="W345" s="386"/>
      <c r="X345" s="386"/>
    </row>
    <row r="346" spans="1:24">
      <c r="A346" s="387" t="s">
        <v>188</v>
      </c>
      <c r="B346" s="389"/>
      <c r="C346" s="435"/>
      <c r="D346" s="389"/>
      <c r="E346" s="388"/>
      <c r="F346" s="359"/>
      <c r="G346" s="359"/>
      <c r="H346" s="359"/>
      <c r="I346" s="390"/>
      <c r="J346" s="358"/>
      <c r="K346" s="358"/>
      <c r="L346" s="358"/>
      <c r="M346" s="388"/>
      <c r="N346" s="437"/>
      <c r="O346" s="435"/>
      <c r="P346" s="391"/>
      <c r="Q346" s="433"/>
      <c r="R346" s="393">
        <f t="shared" si="20"/>
        <v>0</v>
      </c>
      <c r="S346" s="393">
        <f t="shared" si="21"/>
        <v>0</v>
      </c>
      <c r="T346" s="393">
        <f t="shared" si="22"/>
        <v>0</v>
      </c>
      <c r="U346" s="394">
        <f t="shared" si="23"/>
        <v>0</v>
      </c>
      <c r="W346" s="386"/>
      <c r="X346" s="386"/>
    </row>
    <row r="347" spans="1:24">
      <c r="A347" s="387" t="s">
        <v>188</v>
      </c>
      <c r="B347" s="389"/>
      <c r="C347" s="435"/>
      <c r="D347" s="389"/>
      <c r="E347" s="388"/>
      <c r="F347" s="359"/>
      <c r="G347" s="359"/>
      <c r="H347" s="359"/>
      <c r="I347" s="390"/>
      <c r="J347" s="358"/>
      <c r="K347" s="358"/>
      <c r="L347" s="358"/>
      <c r="M347" s="388"/>
      <c r="N347" s="437"/>
      <c r="O347" s="435"/>
      <c r="P347" s="391"/>
      <c r="Q347" s="433"/>
      <c r="R347" s="393">
        <f t="shared" si="20"/>
        <v>0</v>
      </c>
      <c r="S347" s="393">
        <f t="shared" si="21"/>
        <v>0</v>
      </c>
      <c r="T347" s="393">
        <f t="shared" si="22"/>
        <v>0</v>
      </c>
      <c r="U347" s="394">
        <f t="shared" si="23"/>
        <v>0</v>
      </c>
      <c r="W347" s="386"/>
      <c r="X347" s="386"/>
    </row>
    <row r="348" spans="1:24">
      <c r="A348" s="387" t="s">
        <v>188</v>
      </c>
      <c r="B348" s="389"/>
      <c r="C348" s="435"/>
      <c r="D348" s="389"/>
      <c r="E348" s="388"/>
      <c r="F348" s="359"/>
      <c r="G348" s="359"/>
      <c r="H348" s="359"/>
      <c r="I348" s="390"/>
      <c r="J348" s="358"/>
      <c r="K348" s="358"/>
      <c r="L348" s="358"/>
      <c r="M348" s="388"/>
      <c r="N348" s="437"/>
      <c r="O348" s="435"/>
      <c r="P348" s="391"/>
      <c r="Q348" s="433"/>
      <c r="R348" s="393">
        <f t="shared" si="20"/>
        <v>0</v>
      </c>
      <c r="S348" s="393">
        <f t="shared" si="21"/>
        <v>0</v>
      </c>
      <c r="T348" s="393">
        <f t="shared" si="22"/>
        <v>0</v>
      </c>
      <c r="U348" s="394">
        <f t="shared" si="23"/>
        <v>0</v>
      </c>
      <c r="W348" s="386"/>
      <c r="X348" s="386"/>
    </row>
    <row r="349" spans="1:24">
      <c r="A349" s="387" t="s">
        <v>188</v>
      </c>
      <c r="B349" s="389"/>
      <c r="C349" s="435"/>
      <c r="D349" s="389"/>
      <c r="E349" s="388"/>
      <c r="F349" s="359"/>
      <c r="G349" s="359"/>
      <c r="H349" s="359"/>
      <c r="I349" s="390"/>
      <c r="J349" s="358"/>
      <c r="K349" s="358"/>
      <c r="L349" s="358"/>
      <c r="M349" s="388"/>
      <c r="N349" s="437"/>
      <c r="O349" s="435"/>
      <c r="P349" s="391"/>
      <c r="Q349" s="433"/>
      <c r="R349" s="393">
        <f t="shared" si="20"/>
        <v>0</v>
      </c>
      <c r="S349" s="393">
        <f t="shared" si="21"/>
        <v>0</v>
      </c>
      <c r="T349" s="393">
        <f t="shared" si="22"/>
        <v>0</v>
      </c>
      <c r="U349" s="394">
        <f t="shared" si="23"/>
        <v>0</v>
      </c>
      <c r="W349" s="386"/>
      <c r="X349" s="386"/>
    </row>
    <row r="350" spans="1:24">
      <c r="A350" s="387" t="s">
        <v>188</v>
      </c>
      <c r="B350" s="389"/>
      <c r="C350" s="435"/>
      <c r="D350" s="389"/>
      <c r="E350" s="388"/>
      <c r="F350" s="359"/>
      <c r="G350" s="359"/>
      <c r="H350" s="359"/>
      <c r="I350" s="390"/>
      <c r="J350" s="358"/>
      <c r="K350" s="358"/>
      <c r="L350" s="358"/>
      <c r="M350" s="388"/>
      <c r="N350" s="437"/>
      <c r="O350" s="435"/>
      <c r="P350" s="391"/>
      <c r="Q350" s="433"/>
      <c r="R350" s="393">
        <f t="shared" si="20"/>
        <v>0</v>
      </c>
      <c r="S350" s="393">
        <f t="shared" si="21"/>
        <v>0</v>
      </c>
      <c r="T350" s="393">
        <f t="shared" si="22"/>
        <v>0</v>
      </c>
      <c r="U350" s="394">
        <f t="shared" si="23"/>
        <v>0</v>
      </c>
      <c r="W350" s="386"/>
      <c r="X350" s="386"/>
    </row>
    <row r="351" spans="1:24">
      <c r="A351" s="387" t="s">
        <v>188</v>
      </c>
      <c r="B351" s="389"/>
      <c r="C351" s="435"/>
      <c r="D351" s="389"/>
      <c r="E351" s="388"/>
      <c r="F351" s="359"/>
      <c r="G351" s="359"/>
      <c r="H351" s="359"/>
      <c r="I351" s="390"/>
      <c r="J351" s="358"/>
      <c r="K351" s="358"/>
      <c r="L351" s="358"/>
      <c r="M351" s="388"/>
      <c r="N351" s="437"/>
      <c r="O351" s="435"/>
      <c r="P351" s="391"/>
      <c r="Q351" s="433"/>
      <c r="R351" s="393">
        <f t="shared" si="20"/>
        <v>0</v>
      </c>
      <c r="S351" s="393">
        <f t="shared" si="21"/>
        <v>0</v>
      </c>
      <c r="T351" s="393">
        <f t="shared" si="22"/>
        <v>0</v>
      </c>
      <c r="U351" s="394">
        <f t="shared" si="23"/>
        <v>0</v>
      </c>
      <c r="W351" s="386"/>
      <c r="X351" s="386"/>
    </row>
    <row r="352" spans="1:24">
      <c r="A352" s="387" t="s">
        <v>188</v>
      </c>
      <c r="B352" s="389"/>
      <c r="C352" s="435"/>
      <c r="D352" s="389"/>
      <c r="E352" s="388"/>
      <c r="F352" s="359"/>
      <c r="G352" s="359"/>
      <c r="H352" s="359"/>
      <c r="I352" s="390"/>
      <c r="J352" s="358"/>
      <c r="K352" s="358"/>
      <c r="L352" s="358"/>
      <c r="M352" s="388"/>
      <c r="N352" s="437"/>
      <c r="O352" s="435"/>
      <c r="P352" s="391"/>
      <c r="Q352" s="433"/>
      <c r="R352" s="393">
        <f t="shared" si="20"/>
        <v>0</v>
      </c>
      <c r="S352" s="393">
        <f t="shared" si="21"/>
        <v>0</v>
      </c>
      <c r="T352" s="393">
        <f t="shared" si="22"/>
        <v>0</v>
      </c>
      <c r="U352" s="394">
        <f t="shared" si="23"/>
        <v>0</v>
      </c>
      <c r="W352" s="386"/>
      <c r="X352" s="386"/>
    </row>
    <row r="353" spans="1:24">
      <c r="A353" s="387" t="s">
        <v>188</v>
      </c>
      <c r="B353" s="389"/>
      <c r="C353" s="435"/>
      <c r="D353" s="389"/>
      <c r="E353" s="388"/>
      <c r="F353" s="359"/>
      <c r="G353" s="359"/>
      <c r="H353" s="359"/>
      <c r="I353" s="390"/>
      <c r="J353" s="358"/>
      <c r="K353" s="358"/>
      <c r="L353" s="358"/>
      <c r="M353" s="388"/>
      <c r="N353" s="437"/>
      <c r="O353" s="435"/>
      <c r="P353" s="391"/>
      <c r="Q353" s="433"/>
      <c r="R353" s="393">
        <f t="shared" si="20"/>
        <v>0</v>
      </c>
      <c r="S353" s="393">
        <f t="shared" si="21"/>
        <v>0</v>
      </c>
      <c r="T353" s="393">
        <f t="shared" si="22"/>
        <v>0</v>
      </c>
      <c r="U353" s="394">
        <f t="shared" si="23"/>
        <v>0</v>
      </c>
      <c r="W353" s="386"/>
      <c r="X353" s="386"/>
    </row>
    <row r="354" spans="1:24">
      <c r="A354" s="387" t="s">
        <v>188</v>
      </c>
      <c r="B354" s="389"/>
      <c r="C354" s="435"/>
      <c r="D354" s="389"/>
      <c r="E354" s="388"/>
      <c r="F354" s="359"/>
      <c r="G354" s="359"/>
      <c r="H354" s="359"/>
      <c r="I354" s="390"/>
      <c r="J354" s="358"/>
      <c r="K354" s="358"/>
      <c r="L354" s="358"/>
      <c r="M354" s="388"/>
      <c r="N354" s="437"/>
      <c r="O354" s="435"/>
      <c r="P354" s="391"/>
      <c r="Q354" s="433"/>
      <c r="R354" s="393">
        <f t="shared" si="20"/>
        <v>0</v>
      </c>
      <c r="S354" s="393">
        <f t="shared" si="21"/>
        <v>0</v>
      </c>
      <c r="T354" s="393">
        <f t="shared" si="22"/>
        <v>0</v>
      </c>
      <c r="U354" s="394">
        <f t="shared" si="23"/>
        <v>0</v>
      </c>
      <c r="W354" s="386"/>
      <c r="X354" s="386"/>
    </row>
    <row r="355" spans="1:24">
      <c r="A355" s="387" t="s">
        <v>188</v>
      </c>
      <c r="B355" s="389"/>
      <c r="C355" s="435"/>
      <c r="D355" s="389"/>
      <c r="E355" s="388"/>
      <c r="F355" s="359"/>
      <c r="G355" s="359"/>
      <c r="H355" s="359"/>
      <c r="I355" s="390"/>
      <c r="J355" s="358"/>
      <c r="K355" s="358"/>
      <c r="L355" s="358"/>
      <c r="M355" s="388"/>
      <c r="N355" s="437"/>
      <c r="O355" s="435"/>
      <c r="P355" s="391"/>
      <c r="Q355" s="433"/>
      <c r="R355" s="393">
        <f t="shared" si="20"/>
        <v>0</v>
      </c>
      <c r="S355" s="393">
        <f t="shared" si="21"/>
        <v>0</v>
      </c>
      <c r="T355" s="393">
        <f t="shared" si="22"/>
        <v>0</v>
      </c>
      <c r="U355" s="394">
        <f t="shared" si="23"/>
        <v>0</v>
      </c>
      <c r="W355" s="386"/>
      <c r="X355" s="386"/>
    </row>
    <row r="356" spans="1:24">
      <c r="A356" s="387" t="s">
        <v>188</v>
      </c>
      <c r="B356" s="389"/>
      <c r="C356" s="435"/>
      <c r="D356" s="389"/>
      <c r="E356" s="388"/>
      <c r="F356" s="359"/>
      <c r="G356" s="359"/>
      <c r="H356" s="359"/>
      <c r="I356" s="390"/>
      <c r="J356" s="358"/>
      <c r="K356" s="358"/>
      <c r="L356" s="358"/>
      <c r="M356" s="388"/>
      <c r="N356" s="437"/>
      <c r="O356" s="435"/>
      <c r="P356" s="391"/>
      <c r="Q356" s="433"/>
      <c r="R356" s="393">
        <f t="shared" si="20"/>
        <v>0</v>
      </c>
      <c r="S356" s="393">
        <f t="shared" si="21"/>
        <v>0</v>
      </c>
      <c r="T356" s="393">
        <f t="shared" si="22"/>
        <v>0</v>
      </c>
      <c r="U356" s="394">
        <f t="shared" si="23"/>
        <v>0</v>
      </c>
      <c r="W356" s="386"/>
      <c r="X356" s="386"/>
    </row>
    <row r="357" spans="1:24">
      <c r="A357" s="387" t="s">
        <v>188</v>
      </c>
      <c r="B357" s="389"/>
      <c r="C357" s="435"/>
      <c r="D357" s="389"/>
      <c r="E357" s="388"/>
      <c r="F357" s="359"/>
      <c r="G357" s="359"/>
      <c r="H357" s="359"/>
      <c r="I357" s="390"/>
      <c r="J357" s="358"/>
      <c r="K357" s="358"/>
      <c r="L357" s="358"/>
      <c r="M357" s="388"/>
      <c r="N357" s="437"/>
      <c r="O357" s="435"/>
      <c r="P357" s="391"/>
      <c r="Q357" s="433"/>
      <c r="R357" s="393">
        <f t="shared" si="20"/>
        <v>0</v>
      </c>
      <c r="S357" s="393">
        <f t="shared" si="21"/>
        <v>0</v>
      </c>
      <c r="T357" s="393">
        <f t="shared" si="22"/>
        <v>0</v>
      </c>
      <c r="U357" s="394">
        <f t="shared" si="23"/>
        <v>0</v>
      </c>
      <c r="W357" s="386"/>
      <c r="X357" s="386"/>
    </row>
    <row r="358" spans="1:24">
      <c r="A358" s="387" t="s">
        <v>188</v>
      </c>
      <c r="B358" s="389"/>
      <c r="C358" s="435"/>
      <c r="D358" s="389"/>
      <c r="E358" s="388"/>
      <c r="F358" s="359"/>
      <c r="G358" s="359"/>
      <c r="H358" s="359"/>
      <c r="I358" s="390"/>
      <c r="J358" s="358"/>
      <c r="K358" s="358"/>
      <c r="L358" s="358"/>
      <c r="M358" s="388"/>
      <c r="N358" s="437"/>
      <c r="O358" s="435"/>
      <c r="P358" s="391"/>
      <c r="Q358" s="433"/>
      <c r="R358" s="393">
        <f t="shared" si="20"/>
        <v>0</v>
      </c>
      <c r="S358" s="393">
        <f t="shared" si="21"/>
        <v>0</v>
      </c>
      <c r="T358" s="393">
        <f t="shared" si="22"/>
        <v>0</v>
      </c>
      <c r="U358" s="394">
        <f t="shared" si="23"/>
        <v>0</v>
      </c>
      <c r="W358" s="386"/>
      <c r="X358" s="386"/>
    </row>
    <row r="359" spans="1:24">
      <c r="A359" s="387" t="s">
        <v>188</v>
      </c>
      <c r="B359" s="389"/>
      <c r="C359" s="435"/>
      <c r="D359" s="389"/>
      <c r="E359" s="388"/>
      <c r="F359" s="359"/>
      <c r="G359" s="359"/>
      <c r="H359" s="359"/>
      <c r="I359" s="390"/>
      <c r="J359" s="358"/>
      <c r="K359" s="358"/>
      <c r="L359" s="358"/>
      <c r="M359" s="388"/>
      <c r="N359" s="437"/>
      <c r="O359" s="435"/>
      <c r="P359" s="391"/>
      <c r="Q359" s="433"/>
      <c r="R359" s="393">
        <f t="shared" si="20"/>
        <v>0</v>
      </c>
      <c r="S359" s="393">
        <f t="shared" si="21"/>
        <v>0</v>
      </c>
      <c r="T359" s="393">
        <f t="shared" si="22"/>
        <v>0</v>
      </c>
      <c r="U359" s="394">
        <f t="shared" si="23"/>
        <v>0</v>
      </c>
      <c r="W359" s="386"/>
      <c r="X359" s="386"/>
    </row>
    <row r="360" spans="1:24">
      <c r="A360" s="387" t="s">
        <v>188</v>
      </c>
      <c r="B360" s="389"/>
      <c r="C360" s="435"/>
      <c r="D360" s="389"/>
      <c r="E360" s="388"/>
      <c r="F360" s="359"/>
      <c r="G360" s="359"/>
      <c r="H360" s="359"/>
      <c r="I360" s="390"/>
      <c r="J360" s="358"/>
      <c r="K360" s="358"/>
      <c r="L360" s="358"/>
      <c r="M360" s="388"/>
      <c r="N360" s="437"/>
      <c r="O360" s="435"/>
      <c r="P360" s="391"/>
      <c r="Q360" s="433"/>
      <c r="R360" s="393">
        <f t="shared" si="20"/>
        <v>0</v>
      </c>
      <c r="S360" s="393">
        <f t="shared" si="21"/>
        <v>0</v>
      </c>
      <c r="T360" s="393">
        <f t="shared" si="22"/>
        <v>0</v>
      </c>
      <c r="U360" s="394">
        <f t="shared" si="23"/>
        <v>0</v>
      </c>
      <c r="W360" s="386"/>
      <c r="X360" s="386"/>
    </row>
    <row r="361" spans="1:24">
      <c r="A361" s="387" t="s">
        <v>188</v>
      </c>
      <c r="B361" s="389"/>
      <c r="C361" s="435"/>
      <c r="D361" s="389"/>
      <c r="E361" s="388"/>
      <c r="F361" s="359"/>
      <c r="G361" s="359"/>
      <c r="H361" s="359"/>
      <c r="I361" s="390"/>
      <c r="J361" s="358"/>
      <c r="K361" s="358"/>
      <c r="L361" s="358"/>
      <c r="M361" s="388"/>
      <c r="N361" s="437"/>
      <c r="O361" s="435"/>
      <c r="P361" s="391"/>
      <c r="Q361" s="433"/>
      <c r="R361" s="393">
        <f t="shared" si="20"/>
        <v>0</v>
      </c>
      <c r="S361" s="393">
        <f t="shared" si="21"/>
        <v>0</v>
      </c>
      <c r="T361" s="393">
        <f t="shared" si="22"/>
        <v>0</v>
      </c>
      <c r="U361" s="394">
        <f t="shared" si="23"/>
        <v>0</v>
      </c>
      <c r="W361" s="386"/>
      <c r="X361" s="386"/>
    </row>
    <row r="362" spans="1:24">
      <c r="A362" s="387" t="s">
        <v>188</v>
      </c>
      <c r="B362" s="389"/>
      <c r="C362" s="435"/>
      <c r="D362" s="389"/>
      <c r="E362" s="388"/>
      <c r="F362" s="359"/>
      <c r="G362" s="359"/>
      <c r="H362" s="359"/>
      <c r="I362" s="390"/>
      <c r="J362" s="358"/>
      <c r="K362" s="358"/>
      <c r="L362" s="358"/>
      <c r="M362" s="388"/>
      <c r="N362" s="437"/>
      <c r="O362" s="435"/>
      <c r="P362" s="391"/>
      <c r="Q362" s="433"/>
      <c r="R362" s="393">
        <f t="shared" si="20"/>
        <v>0</v>
      </c>
      <c r="S362" s="393">
        <f t="shared" si="21"/>
        <v>0</v>
      </c>
      <c r="T362" s="393">
        <f t="shared" si="22"/>
        <v>0</v>
      </c>
      <c r="U362" s="394">
        <f t="shared" si="23"/>
        <v>0</v>
      </c>
      <c r="W362" s="386"/>
      <c r="X362" s="386"/>
    </row>
    <row r="363" spans="1:24">
      <c r="A363" s="387" t="s">
        <v>188</v>
      </c>
      <c r="B363" s="389"/>
      <c r="C363" s="435"/>
      <c r="D363" s="389"/>
      <c r="E363" s="388"/>
      <c r="F363" s="359"/>
      <c r="G363" s="359"/>
      <c r="H363" s="359"/>
      <c r="I363" s="390"/>
      <c r="J363" s="358"/>
      <c r="K363" s="358"/>
      <c r="L363" s="358"/>
      <c r="M363" s="388"/>
      <c r="N363" s="437"/>
      <c r="O363" s="435"/>
      <c r="P363" s="391"/>
      <c r="Q363" s="433"/>
      <c r="R363" s="393">
        <f t="shared" si="20"/>
        <v>0</v>
      </c>
      <c r="S363" s="393">
        <f t="shared" si="21"/>
        <v>0</v>
      </c>
      <c r="T363" s="393">
        <f t="shared" si="22"/>
        <v>0</v>
      </c>
      <c r="U363" s="394">
        <f t="shared" si="23"/>
        <v>0</v>
      </c>
      <c r="W363" s="386"/>
      <c r="X363" s="386"/>
    </row>
    <row r="364" spans="1:24">
      <c r="A364" s="387" t="s">
        <v>188</v>
      </c>
      <c r="B364" s="389"/>
      <c r="C364" s="435"/>
      <c r="D364" s="389"/>
      <c r="E364" s="388"/>
      <c r="F364" s="359"/>
      <c r="G364" s="359"/>
      <c r="H364" s="359"/>
      <c r="I364" s="390"/>
      <c r="J364" s="358"/>
      <c r="K364" s="358"/>
      <c r="L364" s="358"/>
      <c r="M364" s="388"/>
      <c r="N364" s="437"/>
      <c r="O364" s="435"/>
      <c r="P364" s="391"/>
      <c r="Q364" s="433"/>
      <c r="R364" s="393">
        <f t="shared" si="20"/>
        <v>0</v>
      </c>
      <c r="S364" s="393">
        <f t="shared" si="21"/>
        <v>0</v>
      </c>
      <c r="T364" s="393">
        <f t="shared" si="22"/>
        <v>0</v>
      </c>
      <c r="U364" s="394">
        <f t="shared" si="23"/>
        <v>0</v>
      </c>
      <c r="W364" s="386"/>
      <c r="X364" s="386"/>
    </row>
    <row r="365" spans="1:24">
      <c r="A365" s="387" t="s">
        <v>188</v>
      </c>
      <c r="B365" s="389"/>
      <c r="C365" s="435"/>
      <c r="D365" s="389"/>
      <c r="E365" s="388"/>
      <c r="F365" s="359"/>
      <c r="G365" s="359"/>
      <c r="H365" s="359"/>
      <c r="I365" s="390"/>
      <c r="J365" s="358"/>
      <c r="K365" s="358"/>
      <c r="L365" s="358"/>
      <c r="M365" s="388"/>
      <c r="N365" s="437"/>
      <c r="O365" s="435"/>
      <c r="P365" s="391"/>
      <c r="Q365" s="433"/>
      <c r="R365" s="393">
        <f t="shared" si="20"/>
        <v>0</v>
      </c>
      <c r="S365" s="393">
        <f t="shared" si="21"/>
        <v>0</v>
      </c>
      <c r="T365" s="393">
        <f t="shared" si="22"/>
        <v>0</v>
      </c>
      <c r="U365" s="394">
        <f t="shared" si="23"/>
        <v>0</v>
      </c>
      <c r="W365" s="386"/>
      <c r="X365" s="386"/>
    </row>
    <row r="366" spans="1:24">
      <c r="A366" s="387" t="s">
        <v>188</v>
      </c>
      <c r="B366" s="389"/>
      <c r="C366" s="435"/>
      <c r="D366" s="389"/>
      <c r="E366" s="388"/>
      <c r="F366" s="359"/>
      <c r="G366" s="359"/>
      <c r="H366" s="359"/>
      <c r="I366" s="390"/>
      <c r="J366" s="358"/>
      <c r="K366" s="358"/>
      <c r="L366" s="358"/>
      <c r="M366" s="388"/>
      <c r="N366" s="437"/>
      <c r="O366" s="435"/>
      <c r="P366" s="391"/>
      <c r="Q366" s="433"/>
      <c r="R366" s="393">
        <f t="shared" si="20"/>
        <v>0</v>
      </c>
      <c r="S366" s="393">
        <f t="shared" si="21"/>
        <v>0</v>
      </c>
      <c r="T366" s="393">
        <f t="shared" si="22"/>
        <v>0</v>
      </c>
      <c r="U366" s="394">
        <f t="shared" si="23"/>
        <v>0</v>
      </c>
      <c r="W366" s="386"/>
      <c r="X366" s="386"/>
    </row>
    <row r="367" spans="1:24">
      <c r="A367" s="387" t="s">
        <v>188</v>
      </c>
      <c r="B367" s="389"/>
      <c r="C367" s="435"/>
      <c r="D367" s="389"/>
      <c r="E367" s="388"/>
      <c r="F367" s="359"/>
      <c r="G367" s="359"/>
      <c r="H367" s="359"/>
      <c r="I367" s="390"/>
      <c r="J367" s="358"/>
      <c r="K367" s="358"/>
      <c r="L367" s="358"/>
      <c r="M367" s="388"/>
      <c r="N367" s="437"/>
      <c r="O367" s="435"/>
      <c r="P367" s="391"/>
      <c r="Q367" s="433"/>
      <c r="R367" s="393">
        <f t="shared" si="20"/>
        <v>0</v>
      </c>
      <c r="S367" s="393">
        <f t="shared" si="21"/>
        <v>0</v>
      </c>
      <c r="T367" s="393">
        <f t="shared" si="22"/>
        <v>0</v>
      </c>
      <c r="U367" s="394">
        <f t="shared" si="23"/>
        <v>0</v>
      </c>
      <c r="W367" s="386"/>
      <c r="X367" s="386"/>
    </row>
    <row r="368" spans="1:24">
      <c r="A368" s="387" t="s">
        <v>188</v>
      </c>
      <c r="B368" s="389"/>
      <c r="C368" s="435"/>
      <c r="D368" s="389"/>
      <c r="E368" s="388"/>
      <c r="F368" s="359"/>
      <c r="G368" s="359"/>
      <c r="H368" s="359"/>
      <c r="I368" s="390"/>
      <c r="J368" s="358"/>
      <c r="K368" s="358"/>
      <c r="L368" s="358"/>
      <c r="M368" s="388"/>
      <c r="N368" s="437"/>
      <c r="O368" s="435"/>
      <c r="P368" s="391"/>
      <c r="Q368" s="433"/>
      <c r="R368" s="393">
        <f t="shared" si="20"/>
        <v>0</v>
      </c>
      <c r="S368" s="393">
        <f t="shared" si="21"/>
        <v>0</v>
      </c>
      <c r="T368" s="393">
        <f t="shared" si="22"/>
        <v>0</v>
      </c>
      <c r="U368" s="394">
        <f t="shared" si="23"/>
        <v>0</v>
      </c>
      <c r="W368" s="386"/>
      <c r="X368" s="386"/>
    </row>
    <row r="369" spans="1:24">
      <c r="A369" s="387" t="s">
        <v>188</v>
      </c>
      <c r="B369" s="389"/>
      <c r="C369" s="435"/>
      <c r="D369" s="389"/>
      <c r="E369" s="388"/>
      <c r="F369" s="359"/>
      <c r="G369" s="359"/>
      <c r="H369" s="359"/>
      <c r="I369" s="390"/>
      <c r="J369" s="358"/>
      <c r="K369" s="358"/>
      <c r="L369" s="358"/>
      <c r="M369" s="388"/>
      <c r="N369" s="437"/>
      <c r="O369" s="435"/>
      <c r="P369" s="391"/>
      <c r="Q369" s="433"/>
      <c r="R369" s="393">
        <f t="shared" si="20"/>
        <v>0</v>
      </c>
      <c r="S369" s="393">
        <f t="shared" si="21"/>
        <v>0</v>
      </c>
      <c r="T369" s="393">
        <f t="shared" si="22"/>
        <v>0</v>
      </c>
      <c r="U369" s="394">
        <f t="shared" si="23"/>
        <v>0</v>
      </c>
      <c r="W369" s="386"/>
      <c r="X369" s="386"/>
    </row>
    <row r="370" spans="1:24">
      <c r="A370" s="387" t="s">
        <v>188</v>
      </c>
      <c r="B370" s="389"/>
      <c r="C370" s="435"/>
      <c r="D370" s="389"/>
      <c r="E370" s="388"/>
      <c r="F370" s="359"/>
      <c r="G370" s="359"/>
      <c r="H370" s="359"/>
      <c r="I370" s="390"/>
      <c r="J370" s="358"/>
      <c r="K370" s="358"/>
      <c r="L370" s="358"/>
      <c r="M370" s="388"/>
      <c r="N370" s="437"/>
      <c r="O370" s="435"/>
      <c r="P370" s="391"/>
      <c r="Q370" s="433"/>
      <c r="R370" s="393">
        <f t="shared" si="20"/>
        <v>0</v>
      </c>
      <c r="S370" s="393">
        <f t="shared" si="21"/>
        <v>0</v>
      </c>
      <c r="T370" s="393">
        <f t="shared" si="22"/>
        <v>0</v>
      </c>
      <c r="U370" s="394">
        <f t="shared" si="23"/>
        <v>0</v>
      </c>
      <c r="W370" s="386"/>
      <c r="X370" s="386"/>
    </row>
    <row r="371" spans="1:24">
      <c r="A371" s="387" t="s">
        <v>188</v>
      </c>
      <c r="B371" s="389"/>
      <c r="C371" s="435"/>
      <c r="D371" s="389"/>
      <c r="E371" s="388"/>
      <c r="F371" s="359"/>
      <c r="G371" s="359"/>
      <c r="H371" s="359"/>
      <c r="I371" s="390"/>
      <c r="J371" s="358"/>
      <c r="K371" s="358"/>
      <c r="L371" s="358"/>
      <c r="M371" s="388"/>
      <c r="N371" s="437"/>
      <c r="O371" s="435"/>
      <c r="P371" s="391"/>
      <c r="Q371" s="433"/>
      <c r="R371" s="393">
        <f t="shared" si="20"/>
        <v>0</v>
      </c>
      <c r="S371" s="393">
        <f t="shared" si="21"/>
        <v>0</v>
      </c>
      <c r="T371" s="393">
        <f t="shared" si="22"/>
        <v>0</v>
      </c>
      <c r="U371" s="394">
        <f t="shared" si="23"/>
        <v>0</v>
      </c>
      <c r="W371" s="386"/>
      <c r="X371" s="386"/>
    </row>
    <row r="372" spans="1:24">
      <c r="A372" s="387" t="s">
        <v>188</v>
      </c>
      <c r="B372" s="389"/>
      <c r="C372" s="435"/>
      <c r="D372" s="389"/>
      <c r="E372" s="388"/>
      <c r="F372" s="359"/>
      <c r="G372" s="359"/>
      <c r="H372" s="359"/>
      <c r="I372" s="390"/>
      <c r="J372" s="358"/>
      <c r="K372" s="358"/>
      <c r="L372" s="358"/>
      <c r="M372" s="388"/>
      <c r="N372" s="437"/>
      <c r="O372" s="435"/>
      <c r="P372" s="391"/>
      <c r="Q372" s="433"/>
      <c r="R372" s="393">
        <f t="shared" si="20"/>
        <v>0</v>
      </c>
      <c r="S372" s="393">
        <f t="shared" si="21"/>
        <v>0</v>
      </c>
      <c r="T372" s="393">
        <f t="shared" si="22"/>
        <v>0</v>
      </c>
      <c r="U372" s="394">
        <f t="shared" si="23"/>
        <v>0</v>
      </c>
      <c r="W372" s="386"/>
      <c r="X372" s="386"/>
    </row>
    <row r="373" spans="1:24">
      <c r="A373" s="387" t="s">
        <v>188</v>
      </c>
      <c r="B373" s="389"/>
      <c r="C373" s="435"/>
      <c r="D373" s="389"/>
      <c r="E373" s="388"/>
      <c r="F373" s="359"/>
      <c r="G373" s="359"/>
      <c r="H373" s="359"/>
      <c r="I373" s="390"/>
      <c r="J373" s="358"/>
      <c r="K373" s="358"/>
      <c r="L373" s="358"/>
      <c r="M373" s="388"/>
      <c r="N373" s="437"/>
      <c r="O373" s="435"/>
      <c r="P373" s="391"/>
      <c r="Q373" s="433"/>
      <c r="R373" s="393">
        <f t="shared" si="20"/>
        <v>0</v>
      </c>
      <c r="S373" s="393">
        <f t="shared" si="21"/>
        <v>0</v>
      </c>
      <c r="T373" s="393">
        <f t="shared" si="22"/>
        <v>0</v>
      </c>
      <c r="U373" s="394">
        <f t="shared" si="23"/>
        <v>0</v>
      </c>
      <c r="W373" s="386"/>
      <c r="X373" s="386"/>
    </row>
    <row r="374" spans="1:24">
      <c r="A374" s="387" t="s">
        <v>188</v>
      </c>
      <c r="B374" s="389"/>
      <c r="C374" s="435"/>
      <c r="D374" s="389"/>
      <c r="E374" s="388"/>
      <c r="F374" s="359"/>
      <c r="G374" s="359"/>
      <c r="H374" s="359"/>
      <c r="I374" s="390"/>
      <c r="J374" s="358"/>
      <c r="K374" s="358"/>
      <c r="L374" s="358"/>
      <c r="M374" s="388"/>
      <c r="N374" s="437"/>
      <c r="O374" s="435"/>
      <c r="P374" s="391"/>
      <c r="Q374" s="433"/>
      <c r="R374" s="393">
        <f t="shared" si="20"/>
        <v>0</v>
      </c>
      <c r="S374" s="393">
        <f t="shared" si="21"/>
        <v>0</v>
      </c>
      <c r="T374" s="393">
        <f t="shared" si="22"/>
        <v>0</v>
      </c>
      <c r="U374" s="394">
        <f t="shared" si="23"/>
        <v>0</v>
      </c>
      <c r="W374" s="386"/>
      <c r="X374" s="386"/>
    </row>
    <row r="375" spans="1:24">
      <c r="A375" s="387" t="s">
        <v>188</v>
      </c>
      <c r="B375" s="389"/>
      <c r="C375" s="435"/>
      <c r="D375" s="389"/>
      <c r="E375" s="388"/>
      <c r="F375" s="359"/>
      <c r="G375" s="359"/>
      <c r="H375" s="359"/>
      <c r="I375" s="390"/>
      <c r="J375" s="358"/>
      <c r="K375" s="358"/>
      <c r="L375" s="358"/>
      <c r="M375" s="388"/>
      <c r="N375" s="437"/>
      <c r="O375" s="435"/>
      <c r="P375" s="391"/>
      <c r="Q375" s="433"/>
      <c r="R375" s="393">
        <f t="shared" si="20"/>
        <v>0</v>
      </c>
      <c r="S375" s="393">
        <f t="shared" si="21"/>
        <v>0</v>
      </c>
      <c r="T375" s="393">
        <f t="shared" si="22"/>
        <v>0</v>
      </c>
      <c r="U375" s="394">
        <f t="shared" si="23"/>
        <v>0</v>
      </c>
      <c r="W375" s="386"/>
      <c r="X375" s="386"/>
    </row>
    <row r="376" spans="1:24">
      <c r="A376" s="387" t="s">
        <v>188</v>
      </c>
      <c r="B376" s="389"/>
      <c r="C376" s="435"/>
      <c r="D376" s="389"/>
      <c r="E376" s="388"/>
      <c r="F376" s="359"/>
      <c r="G376" s="359"/>
      <c r="H376" s="359"/>
      <c r="I376" s="390"/>
      <c r="J376" s="358"/>
      <c r="K376" s="358"/>
      <c r="L376" s="358"/>
      <c r="M376" s="388"/>
      <c r="N376" s="437"/>
      <c r="O376" s="435"/>
      <c r="P376" s="391"/>
      <c r="Q376" s="433"/>
      <c r="R376" s="393">
        <f t="shared" si="20"/>
        <v>0</v>
      </c>
      <c r="S376" s="393">
        <f t="shared" si="21"/>
        <v>0</v>
      </c>
      <c r="T376" s="393">
        <f t="shared" si="22"/>
        <v>0</v>
      </c>
      <c r="U376" s="394">
        <f t="shared" si="23"/>
        <v>0</v>
      </c>
      <c r="W376" s="386"/>
      <c r="X376" s="386"/>
    </row>
    <row r="377" spans="1:24">
      <c r="A377" s="387" t="s">
        <v>188</v>
      </c>
      <c r="B377" s="389"/>
      <c r="C377" s="435"/>
      <c r="D377" s="389"/>
      <c r="E377" s="388"/>
      <c r="F377" s="359"/>
      <c r="G377" s="359"/>
      <c r="H377" s="359"/>
      <c r="I377" s="390"/>
      <c r="J377" s="358"/>
      <c r="K377" s="358"/>
      <c r="L377" s="358"/>
      <c r="M377" s="388"/>
      <c r="N377" s="437"/>
      <c r="O377" s="435"/>
      <c r="P377" s="391"/>
      <c r="Q377" s="433"/>
      <c r="R377" s="393">
        <f t="shared" si="20"/>
        <v>0</v>
      </c>
      <c r="S377" s="393">
        <f t="shared" si="21"/>
        <v>0</v>
      </c>
      <c r="T377" s="393">
        <f t="shared" si="22"/>
        <v>0</v>
      </c>
      <c r="U377" s="394">
        <f t="shared" si="23"/>
        <v>0</v>
      </c>
      <c r="W377" s="386"/>
      <c r="X377" s="386"/>
    </row>
    <row r="378" spans="1:24">
      <c r="A378" s="387" t="s">
        <v>188</v>
      </c>
      <c r="B378" s="389"/>
      <c r="C378" s="435"/>
      <c r="D378" s="389"/>
      <c r="E378" s="388"/>
      <c r="F378" s="359"/>
      <c r="G378" s="359"/>
      <c r="H378" s="359"/>
      <c r="I378" s="390"/>
      <c r="J378" s="358"/>
      <c r="K378" s="358"/>
      <c r="L378" s="358"/>
      <c r="M378" s="388"/>
      <c r="N378" s="437"/>
      <c r="O378" s="435"/>
      <c r="P378" s="391"/>
      <c r="Q378" s="433"/>
      <c r="R378" s="393">
        <f t="shared" si="20"/>
        <v>0</v>
      </c>
      <c r="S378" s="393">
        <f t="shared" si="21"/>
        <v>0</v>
      </c>
      <c r="T378" s="393">
        <f t="shared" si="22"/>
        <v>0</v>
      </c>
      <c r="U378" s="394">
        <f t="shared" si="23"/>
        <v>0</v>
      </c>
      <c r="W378" s="386"/>
      <c r="X378" s="386"/>
    </row>
    <row r="379" spans="1:24">
      <c r="A379" s="387" t="s">
        <v>188</v>
      </c>
      <c r="B379" s="389"/>
      <c r="C379" s="435"/>
      <c r="D379" s="389"/>
      <c r="E379" s="388"/>
      <c r="F379" s="359"/>
      <c r="G379" s="359"/>
      <c r="H379" s="359"/>
      <c r="I379" s="390"/>
      <c r="J379" s="358"/>
      <c r="K379" s="358"/>
      <c r="L379" s="358"/>
      <c r="M379" s="388"/>
      <c r="N379" s="437"/>
      <c r="O379" s="435"/>
      <c r="P379" s="391"/>
      <c r="Q379" s="433"/>
      <c r="R379" s="393">
        <f t="shared" si="20"/>
        <v>0</v>
      </c>
      <c r="S379" s="393">
        <f t="shared" si="21"/>
        <v>0</v>
      </c>
      <c r="T379" s="393">
        <f t="shared" si="22"/>
        <v>0</v>
      </c>
      <c r="U379" s="394">
        <f t="shared" si="23"/>
        <v>0</v>
      </c>
      <c r="W379" s="386"/>
      <c r="X379" s="386"/>
    </row>
    <row r="380" spans="1:24">
      <c r="A380" s="387" t="s">
        <v>188</v>
      </c>
      <c r="B380" s="389"/>
      <c r="C380" s="435"/>
      <c r="D380" s="389"/>
      <c r="E380" s="388"/>
      <c r="F380" s="359"/>
      <c r="G380" s="359"/>
      <c r="H380" s="359"/>
      <c r="I380" s="390"/>
      <c r="J380" s="358"/>
      <c r="K380" s="358"/>
      <c r="L380" s="358"/>
      <c r="M380" s="388"/>
      <c r="N380" s="437"/>
      <c r="O380" s="435"/>
      <c r="P380" s="391"/>
      <c r="Q380" s="433"/>
      <c r="R380" s="393">
        <f t="shared" si="20"/>
        <v>0</v>
      </c>
      <c r="S380" s="393">
        <f t="shared" si="21"/>
        <v>0</v>
      </c>
      <c r="T380" s="393">
        <f t="shared" si="22"/>
        <v>0</v>
      </c>
      <c r="U380" s="394">
        <f t="shared" si="23"/>
        <v>0</v>
      </c>
      <c r="W380" s="386"/>
      <c r="X380" s="386"/>
    </row>
    <row r="381" spans="1:24">
      <c r="A381" s="387" t="s">
        <v>188</v>
      </c>
      <c r="B381" s="389"/>
      <c r="C381" s="435"/>
      <c r="D381" s="389"/>
      <c r="E381" s="388"/>
      <c r="F381" s="359"/>
      <c r="G381" s="359"/>
      <c r="H381" s="359"/>
      <c r="I381" s="390"/>
      <c r="J381" s="358"/>
      <c r="K381" s="358"/>
      <c r="L381" s="358"/>
      <c r="M381" s="388"/>
      <c r="N381" s="437"/>
      <c r="O381" s="435"/>
      <c r="P381" s="391"/>
      <c r="Q381" s="433"/>
      <c r="R381" s="393">
        <f t="shared" si="20"/>
        <v>0</v>
      </c>
      <c r="S381" s="393">
        <f t="shared" si="21"/>
        <v>0</v>
      </c>
      <c r="T381" s="393">
        <f t="shared" si="22"/>
        <v>0</v>
      </c>
      <c r="U381" s="394">
        <f t="shared" si="23"/>
        <v>0</v>
      </c>
      <c r="W381" s="386"/>
      <c r="X381" s="386"/>
    </row>
    <row r="382" spans="1:24">
      <c r="A382" s="387" t="s">
        <v>188</v>
      </c>
      <c r="B382" s="389"/>
      <c r="C382" s="435"/>
      <c r="D382" s="389"/>
      <c r="E382" s="388"/>
      <c r="F382" s="359"/>
      <c r="G382" s="359"/>
      <c r="H382" s="359"/>
      <c r="I382" s="390"/>
      <c r="J382" s="358"/>
      <c r="K382" s="358"/>
      <c r="L382" s="358"/>
      <c r="M382" s="388"/>
      <c r="N382" s="437"/>
      <c r="O382" s="435"/>
      <c r="P382" s="391"/>
      <c r="Q382" s="433"/>
      <c r="R382" s="393">
        <f t="shared" si="20"/>
        <v>0</v>
      </c>
      <c r="S382" s="393">
        <f t="shared" si="21"/>
        <v>0</v>
      </c>
      <c r="T382" s="393">
        <f t="shared" si="22"/>
        <v>0</v>
      </c>
      <c r="U382" s="394">
        <f t="shared" si="23"/>
        <v>0</v>
      </c>
      <c r="W382" s="386"/>
      <c r="X382" s="386"/>
    </row>
    <row r="383" spans="1:24">
      <c r="A383" s="387" t="s">
        <v>188</v>
      </c>
      <c r="B383" s="389"/>
      <c r="C383" s="435"/>
      <c r="D383" s="389"/>
      <c r="E383" s="388"/>
      <c r="F383" s="359"/>
      <c r="G383" s="359"/>
      <c r="H383" s="359"/>
      <c r="I383" s="390"/>
      <c r="J383" s="358"/>
      <c r="K383" s="358"/>
      <c r="L383" s="358"/>
      <c r="M383" s="388"/>
      <c r="N383" s="437"/>
      <c r="O383" s="435"/>
      <c r="P383" s="391"/>
      <c r="Q383" s="433"/>
      <c r="R383" s="393">
        <f t="shared" si="20"/>
        <v>0</v>
      </c>
      <c r="S383" s="393">
        <f t="shared" si="21"/>
        <v>0</v>
      </c>
      <c r="T383" s="393">
        <f t="shared" si="22"/>
        <v>0</v>
      </c>
      <c r="U383" s="394">
        <f t="shared" si="23"/>
        <v>0</v>
      </c>
      <c r="W383" s="386"/>
      <c r="X383" s="386"/>
    </row>
    <row r="384" spans="1:24">
      <c r="A384" s="387" t="s">
        <v>188</v>
      </c>
      <c r="B384" s="389"/>
      <c r="C384" s="435"/>
      <c r="D384" s="389"/>
      <c r="E384" s="388"/>
      <c r="F384" s="359"/>
      <c r="G384" s="359"/>
      <c r="H384" s="359"/>
      <c r="I384" s="390"/>
      <c r="J384" s="358"/>
      <c r="K384" s="358"/>
      <c r="L384" s="358"/>
      <c r="M384" s="388"/>
      <c r="N384" s="437"/>
      <c r="O384" s="435"/>
      <c r="P384" s="391"/>
      <c r="Q384" s="433"/>
      <c r="R384" s="393">
        <f t="shared" si="20"/>
        <v>0</v>
      </c>
      <c r="S384" s="393">
        <f t="shared" si="21"/>
        <v>0</v>
      </c>
      <c r="T384" s="393">
        <f t="shared" si="22"/>
        <v>0</v>
      </c>
      <c r="U384" s="394">
        <f t="shared" si="23"/>
        <v>0</v>
      </c>
      <c r="W384" s="386"/>
      <c r="X384" s="386"/>
    </row>
    <row r="385" spans="1:24">
      <c r="A385" s="387" t="s">
        <v>188</v>
      </c>
      <c r="B385" s="389"/>
      <c r="C385" s="435"/>
      <c r="D385" s="389"/>
      <c r="E385" s="388"/>
      <c r="F385" s="359"/>
      <c r="G385" s="359"/>
      <c r="H385" s="359"/>
      <c r="I385" s="390"/>
      <c r="J385" s="358"/>
      <c r="K385" s="358"/>
      <c r="L385" s="358"/>
      <c r="M385" s="388"/>
      <c r="N385" s="437"/>
      <c r="O385" s="435"/>
      <c r="P385" s="391"/>
      <c r="Q385" s="433"/>
      <c r="R385" s="393">
        <f t="shared" si="20"/>
        <v>0</v>
      </c>
      <c r="S385" s="393">
        <f t="shared" si="21"/>
        <v>0</v>
      </c>
      <c r="T385" s="393">
        <f t="shared" si="22"/>
        <v>0</v>
      </c>
      <c r="U385" s="394">
        <f t="shared" si="23"/>
        <v>0</v>
      </c>
      <c r="W385" s="386"/>
      <c r="X385" s="386"/>
    </row>
    <row r="386" spans="1:24">
      <c r="A386" s="387" t="s">
        <v>188</v>
      </c>
      <c r="B386" s="389"/>
      <c r="C386" s="435"/>
      <c r="D386" s="389"/>
      <c r="E386" s="388"/>
      <c r="F386" s="359"/>
      <c r="G386" s="359"/>
      <c r="H386" s="359"/>
      <c r="I386" s="390"/>
      <c r="J386" s="358"/>
      <c r="K386" s="358"/>
      <c r="L386" s="358"/>
      <c r="M386" s="388"/>
      <c r="N386" s="437"/>
      <c r="O386" s="435"/>
      <c r="P386" s="391"/>
      <c r="Q386" s="433"/>
      <c r="R386" s="393">
        <f t="shared" si="20"/>
        <v>0</v>
      </c>
      <c r="S386" s="393">
        <f t="shared" si="21"/>
        <v>0</v>
      </c>
      <c r="T386" s="393">
        <f t="shared" si="22"/>
        <v>0</v>
      </c>
      <c r="U386" s="394">
        <f t="shared" si="23"/>
        <v>0</v>
      </c>
      <c r="W386" s="386"/>
      <c r="X386" s="386"/>
    </row>
    <row r="387" spans="1:24">
      <c r="A387" s="387" t="s">
        <v>188</v>
      </c>
      <c r="B387" s="389"/>
      <c r="C387" s="435"/>
      <c r="D387" s="389"/>
      <c r="E387" s="388"/>
      <c r="F387" s="359"/>
      <c r="G387" s="359"/>
      <c r="H387" s="359"/>
      <c r="I387" s="390"/>
      <c r="J387" s="358"/>
      <c r="K387" s="358"/>
      <c r="L387" s="358"/>
      <c r="M387" s="388"/>
      <c r="N387" s="437"/>
      <c r="O387" s="435"/>
      <c r="P387" s="391"/>
      <c r="Q387" s="433"/>
      <c r="R387" s="393">
        <f t="shared" si="20"/>
        <v>0</v>
      </c>
      <c r="S387" s="393">
        <f t="shared" si="21"/>
        <v>0</v>
      </c>
      <c r="T387" s="393">
        <f t="shared" si="22"/>
        <v>0</v>
      </c>
      <c r="U387" s="394">
        <f t="shared" si="23"/>
        <v>0</v>
      </c>
      <c r="W387" s="386"/>
      <c r="X387" s="386"/>
    </row>
    <row r="388" spans="1:24">
      <c r="A388" s="387" t="s">
        <v>188</v>
      </c>
      <c r="B388" s="389"/>
      <c r="C388" s="435"/>
      <c r="D388" s="389"/>
      <c r="E388" s="388"/>
      <c r="F388" s="359"/>
      <c r="G388" s="359"/>
      <c r="H388" s="359"/>
      <c r="I388" s="390"/>
      <c r="J388" s="358"/>
      <c r="K388" s="358"/>
      <c r="L388" s="358"/>
      <c r="M388" s="388"/>
      <c r="N388" s="437"/>
      <c r="O388" s="435"/>
      <c r="P388" s="391"/>
      <c r="Q388" s="433"/>
      <c r="R388" s="393">
        <f t="shared" si="20"/>
        <v>0</v>
      </c>
      <c r="S388" s="393">
        <f t="shared" si="21"/>
        <v>0</v>
      </c>
      <c r="T388" s="393">
        <f t="shared" si="22"/>
        <v>0</v>
      </c>
      <c r="U388" s="394">
        <f t="shared" si="23"/>
        <v>0</v>
      </c>
      <c r="W388" s="386"/>
      <c r="X388" s="386"/>
    </row>
    <row r="389" spans="1:24">
      <c r="A389" s="387" t="s">
        <v>188</v>
      </c>
      <c r="B389" s="389"/>
      <c r="C389" s="435"/>
      <c r="D389" s="389"/>
      <c r="E389" s="388"/>
      <c r="F389" s="359"/>
      <c r="G389" s="359"/>
      <c r="H389" s="359"/>
      <c r="I389" s="390"/>
      <c r="J389" s="358"/>
      <c r="K389" s="358"/>
      <c r="L389" s="358"/>
      <c r="M389" s="388"/>
      <c r="N389" s="437"/>
      <c r="O389" s="435"/>
      <c r="P389" s="391"/>
      <c r="Q389" s="433"/>
      <c r="R389" s="393">
        <f t="shared" si="20"/>
        <v>0</v>
      </c>
      <c r="S389" s="393">
        <f t="shared" si="21"/>
        <v>0</v>
      </c>
      <c r="T389" s="393">
        <f t="shared" si="22"/>
        <v>0</v>
      </c>
      <c r="U389" s="394">
        <f t="shared" si="23"/>
        <v>0</v>
      </c>
      <c r="W389" s="386"/>
      <c r="X389" s="386"/>
    </row>
    <row r="390" spans="1:24">
      <c r="A390" s="387" t="s">
        <v>188</v>
      </c>
      <c r="B390" s="389"/>
      <c r="C390" s="435"/>
      <c r="D390" s="389"/>
      <c r="E390" s="388"/>
      <c r="F390" s="359"/>
      <c r="G390" s="359"/>
      <c r="H390" s="359"/>
      <c r="I390" s="390"/>
      <c r="J390" s="358"/>
      <c r="K390" s="358"/>
      <c r="L390" s="358"/>
      <c r="M390" s="388"/>
      <c r="N390" s="437"/>
      <c r="O390" s="435"/>
      <c r="P390" s="391"/>
      <c r="Q390" s="433"/>
      <c r="R390" s="393">
        <f t="shared" si="20"/>
        <v>0</v>
      </c>
      <c r="S390" s="393">
        <f t="shared" si="21"/>
        <v>0</v>
      </c>
      <c r="T390" s="393">
        <f t="shared" si="22"/>
        <v>0</v>
      </c>
      <c r="U390" s="394">
        <f t="shared" si="23"/>
        <v>0</v>
      </c>
      <c r="W390" s="386"/>
      <c r="X390" s="386"/>
    </row>
    <row r="391" spans="1:24">
      <c r="A391" s="387" t="s">
        <v>188</v>
      </c>
      <c r="B391" s="389"/>
      <c r="C391" s="435"/>
      <c r="D391" s="389"/>
      <c r="E391" s="388"/>
      <c r="F391" s="359"/>
      <c r="G391" s="359"/>
      <c r="H391" s="359"/>
      <c r="I391" s="390"/>
      <c r="J391" s="358"/>
      <c r="K391" s="358"/>
      <c r="L391" s="358"/>
      <c r="M391" s="388"/>
      <c r="N391" s="437"/>
      <c r="O391" s="435"/>
      <c r="P391" s="391"/>
      <c r="Q391" s="433"/>
      <c r="R391" s="393">
        <f t="shared" si="20"/>
        <v>0</v>
      </c>
      <c r="S391" s="393">
        <f t="shared" si="21"/>
        <v>0</v>
      </c>
      <c r="T391" s="393">
        <f t="shared" si="22"/>
        <v>0</v>
      </c>
      <c r="U391" s="394">
        <f t="shared" si="23"/>
        <v>0</v>
      </c>
      <c r="W391" s="386"/>
      <c r="X391" s="386"/>
    </row>
    <row r="392" spans="1:24">
      <c r="A392" s="387" t="s">
        <v>188</v>
      </c>
      <c r="B392" s="389"/>
      <c r="C392" s="435"/>
      <c r="D392" s="389"/>
      <c r="E392" s="388"/>
      <c r="F392" s="359"/>
      <c r="G392" s="359"/>
      <c r="H392" s="359"/>
      <c r="I392" s="390"/>
      <c r="J392" s="358"/>
      <c r="K392" s="358"/>
      <c r="L392" s="358"/>
      <c r="M392" s="388"/>
      <c r="N392" s="437"/>
      <c r="O392" s="435"/>
      <c r="P392" s="391"/>
      <c r="Q392" s="433"/>
      <c r="R392" s="393">
        <f t="shared" si="20"/>
        <v>0</v>
      </c>
      <c r="S392" s="393">
        <f t="shared" si="21"/>
        <v>0</v>
      </c>
      <c r="T392" s="393">
        <f t="shared" si="22"/>
        <v>0</v>
      </c>
      <c r="U392" s="394">
        <f t="shared" si="23"/>
        <v>0</v>
      </c>
      <c r="W392" s="386"/>
      <c r="X392" s="386"/>
    </row>
    <row r="393" spans="1:24">
      <c r="A393" s="387" t="s">
        <v>188</v>
      </c>
      <c r="B393" s="389"/>
      <c r="C393" s="435"/>
      <c r="D393" s="389"/>
      <c r="E393" s="388"/>
      <c r="F393" s="359"/>
      <c r="G393" s="359"/>
      <c r="H393" s="359"/>
      <c r="I393" s="390"/>
      <c r="J393" s="358"/>
      <c r="K393" s="358"/>
      <c r="L393" s="358"/>
      <c r="M393" s="388"/>
      <c r="N393" s="437"/>
      <c r="O393" s="435"/>
      <c r="P393" s="391"/>
      <c r="Q393" s="433"/>
      <c r="R393" s="393">
        <f t="shared" si="20"/>
        <v>0</v>
      </c>
      <c r="S393" s="393">
        <f t="shared" si="21"/>
        <v>0</v>
      </c>
      <c r="T393" s="393">
        <f t="shared" si="22"/>
        <v>0</v>
      </c>
      <c r="U393" s="394">
        <f t="shared" si="23"/>
        <v>0</v>
      </c>
      <c r="W393" s="386"/>
      <c r="X393" s="386"/>
    </row>
    <row r="394" spans="1:24">
      <c r="A394" s="387" t="s">
        <v>188</v>
      </c>
      <c r="B394" s="389"/>
      <c r="C394" s="435"/>
      <c r="D394" s="389"/>
      <c r="E394" s="388"/>
      <c r="F394" s="359"/>
      <c r="G394" s="359"/>
      <c r="H394" s="359"/>
      <c r="I394" s="390"/>
      <c r="J394" s="358"/>
      <c r="K394" s="358"/>
      <c r="L394" s="358"/>
      <c r="M394" s="388"/>
      <c r="N394" s="437"/>
      <c r="O394" s="435"/>
      <c r="P394" s="391"/>
      <c r="Q394" s="433"/>
      <c r="R394" s="393">
        <f t="shared" si="20"/>
        <v>0</v>
      </c>
      <c r="S394" s="393">
        <f t="shared" si="21"/>
        <v>0</v>
      </c>
      <c r="T394" s="393">
        <f t="shared" si="22"/>
        <v>0</v>
      </c>
      <c r="U394" s="394">
        <f t="shared" si="23"/>
        <v>0</v>
      </c>
      <c r="W394" s="386"/>
      <c r="X394" s="386"/>
    </row>
    <row r="395" spans="1:24">
      <c r="A395" s="387" t="s">
        <v>188</v>
      </c>
      <c r="B395" s="389"/>
      <c r="C395" s="435"/>
      <c r="D395" s="389"/>
      <c r="E395" s="388"/>
      <c r="F395" s="359"/>
      <c r="G395" s="359"/>
      <c r="H395" s="359"/>
      <c r="I395" s="390"/>
      <c r="J395" s="358"/>
      <c r="K395" s="358"/>
      <c r="L395" s="358"/>
      <c r="M395" s="388"/>
      <c r="N395" s="437"/>
      <c r="O395" s="435"/>
      <c r="P395" s="391"/>
      <c r="Q395" s="433"/>
      <c r="R395" s="393">
        <f t="shared" si="20"/>
        <v>0</v>
      </c>
      <c r="S395" s="393">
        <f t="shared" si="21"/>
        <v>0</v>
      </c>
      <c r="T395" s="393">
        <f t="shared" si="22"/>
        <v>0</v>
      </c>
      <c r="U395" s="394">
        <f t="shared" si="23"/>
        <v>0</v>
      </c>
      <c r="W395" s="386"/>
      <c r="X395" s="386"/>
    </row>
    <row r="396" spans="1:24">
      <c r="A396" s="387" t="s">
        <v>188</v>
      </c>
      <c r="B396" s="389"/>
      <c r="C396" s="435"/>
      <c r="D396" s="389"/>
      <c r="E396" s="388"/>
      <c r="F396" s="359"/>
      <c r="G396" s="359"/>
      <c r="H396" s="359"/>
      <c r="I396" s="390"/>
      <c r="J396" s="358"/>
      <c r="K396" s="358"/>
      <c r="L396" s="358"/>
      <c r="M396" s="388"/>
      <c r="N396" s="437"/>
      <c r="O396" s="435"/>
      <c r="P396" s="391"/>
      <c r="Q396" s="433"/>
      <c r="R396" s="393">
        <f t="shared" si="20"/>
        <v>0</v>
      </c>
      <c r="S396" s="393">
        <f t="shared" si="21"/>
        <v>0</v>
      </c>
      <c r="T396" s="393">
        <f t="shared" si="22"/>
        <v>0</v>
      </c>
      <c r="U396" s="394">
        <f t="shared" si="23"/>
        <v>0</v>
      </c>
      <c r="W396" s="386"/>
      <c r="X396" s="386"/>
    </row>
    <row r="397" spans="1:24">
      <c r="A397" s="387" t="s">
        <v>188</v>
      </c>
      <c r="B397" s="389"/>
      <c r="C397" s="435"/>
      <c r="D397" s="389"/>
      <c r="E397" s="388"/>
      <c r="F397" s="359"/>
      <c r="G397" s="359"/>
      <c r="H397" s="359"/>
      <c r="I397" s="390"/>
      <c r="J397" s="358"/>
      <c r="K397" s="358"/>
      <c r="L397" s="358"/>
      <c r="M397" s="388"/>
      <c r="N397" s="437"/>
      <c r="O397" s="435"/>
      <c r="P397" s="391"/>
      <c r="Q397" s="433"/>
      <c r="R397" s="393">
        <f t="shared" ref="R397:R460" si="24">IFERROR(F397*J397,0)</f>
        <v>0</v>
      </c>
      <c r="S397" s="393">
        <f t="shared" ref="S397:S460" si="25">IFERROR(G397*K397,0)</f>
        <v>0</v>
      </c>
      <c r="T397" s="393">
        <f t="shared" ref="T397:T460" si="26">IFERROR(H397*L397,0)</f>
        <v>0</v>
      </c>
      <c r="U397" s="394">
        <f t="shared" ref="U397:U460" si="27">IFERROR(R397+S397+T397,0)</f>
        <v>0</v>
      </c>
      <c r="W397" s="386"/>
      <c r="X397" s="386"/>
    </row>
    <row r="398" spans="1:24">
      <c r="A398" s="387" t="s">
        <v>188</v>
      </c>
      <c r="B398" s="389"/>
      <c r="C398" s="435"/>
      <c r="D398" s="389"/>
      <c r="E398" s="388"/>
      <c r="F398" s="359"/>
      <c r="G398" s="359"/>
      <c r="H398" s="359"/>
      <c r="I398" s="390"/>
      <c r="J398" s="358"/>
      <c r="K398" s="358"/>
      <c r="L398" s="358"/>
      <c r="M398" s="388"/>
      <c r="N398" s="437"/>
      <c r="O398" s="435"/>
      <c r="P398" s="391"/>
      <c r="Q398" s="433"/>
      <c r="R398" s="393">
        <f t="shared" si="24"/>
        <v>0</v>
      </c>
      <c r="S398" s="393">
        <f t="shared" si="25"/>
        <v>0</v>
      </c>
      <c r="T398" s="393">
        <f t="shared" si="26"/>
        <v>0</v>
      </c>
      <c r="U398" s="394">
        <f t="shared" si="27"/>
        <v>0</v>
      </c>
      <c r="W398" s="386"/>
      <c r="X398" s="386"/>
    </row>
    <row r="399" spans="1:24">
      <c r="A399" s="387" t="s">
        <v>188</v>
      </c>
      <c r="B399" s="389"/>
      <c r="C399" s="435"/>
      <c r="D399" s="389"/>
      <c r="E399" s="388"/>
      <c r="F399" s="359"/>
      <c r="G399" s="359"/>
      <c r="H399" s="359"/>
      <c r="I399" s="390"/>
      <c r="J399" s="358"/>
      <c r="K399" s="358"/>
      <c r="L399" s="358"/>
      <c r="M399" s="388"/>
      <c r="N399" s="437"/>
      <c r="O399" s="435"/>
      <c r="P399" s="391"/>
      <c r="Q399" s="433"/>
      <c r="R399" s="393">
        <f t="shared" si="24"/>
        <v>0</v>
      </c>
      <c r="S399" s="393">
        <f t="shared" si="25"/>
        <v>0</v>
      </c>
      <c r="T399" s="393">
        <f t="shared" si="26"/>
        <v>0</v>
      </c>
      <c r="U399" s="394">
        <f t="shared" si="27"/>
        <v>0</v>
      </c>
      <c r="W399" s="386"/>
      <c r="X399" s="386"/>
    </row>
    <row r="400" spans="1:24">
      <c r="A400" s="387" t="s">
        <v>188</v>
      </c>
      <c r="B400" s="389"/>
      <c r="C400" s="435"/>
      <c r="D400" s="389"/>
      <c r="E400" s="388"/>
      <c r="F400" s="359"/>
      <c r="G400" s="359"/>
      <c r="H400" s="359"/>
      <c r="I400" s="390"/>
      <c r="J400" s="358"/>
      <c r="K400" s="358"/>
      <c r="L400" s="358"/>
      <c r="M400" s="388"/>
      <c r="N400" s="437"/>
      <c r="O400" s="435"/>
      <c r="P400" s="391"/>
      <c r="Q400" s="433"/>
      <c r="R400" s="393">
        <f t="shared" si="24"/>
        <v>0</v>
      </c>
      <c r="S400" s="393">
        <f t="shared" si="25"/>
        <v>0</v>
      </c>
      <c r="T400" s="393">
        <f t="shared" si="26"/>
        <v>0</v>
      </c>
      <c r="U400" s="394">
        <f t="shared" si="27"/>
        <v>0</v>
      </c>
      <c r="W400" s="386"/>
      <c r="X400" s="386"/>
    </row>
    <row r="401" spans="1:24">
      <c r="A401" s="387" t="s">
        <v>188</v>
      </c>
      <c r="B401" s="389"/>
      <c r="C401" s="435"/>
      <c r="D401" s="389"/>
      <c r="E401" s="388"/>
      <c r="F401" s="359"/>
      <c r="G401" s="359"/>
      <c r="H401" s="359"/>
      <c r="I401" s="390"/>
      <c r="J401" s="358"/>
      <c r="K401" s="358"/>
      <c r="L401" s="358"/>
      <c r="M401" s="388"/>
      <c r="N401" s="437"/>
      <c r="O401" s="435"/>
      <c r="P401" s="391"/>
      <c r="Q401" s="433"/>
      <c r="R401" s="393">
        <f t="shared" si="24"/>
        <v>0</v>
      </c>
      <c r="S401" s="393">
        <f t="shared" si="25"/>
        <v>0</v>
      </c>
      <c r="T401" s="393">
        <f t="shared" si="26"/>
        <v>0</v>
      </c>
      <c r="U401" s="394">
        <f t="shared" si="27"/>
        <v>0</v>
      </c>
      <c r="W401" s="386"/>
      <c r="X401" s="386"/>
    </row>
    <row r="402" spans="1:24">
      <c r="A402" s="387" t="s">
        <v>188</v>
      </c>
      <c r="B402" s="389"/>
      <c r="C402" s="435"/>
      <c r="D402" s="389"/>
      <c r="E402" s="388"/>
      <c r="F402" s="359"/>
      <c r="G402" s="359"/>
      <c r="H402" s="359"/>
      <c r="I402" s="390"/>
      <c r="J402" s="358"/>
      <c r="K402" s="358"/>
      <c r="L402" s="358"/>
      <c r="M402" s="388"/>
      <c r="N402" s="437"/>
      <c r="O402" s="435"/>
      <c r="P402" s="391"/>
      <c r="Q402" s="433"/>
      <c r="R402" s="393">
        <f t="shared" si="24"/>
        <v>0</v>
      </c>
      <c r="S402" s="393">
        <f t="shared" si="25"/>
        <v>0</v>
      </c>
      <c r="T402" s="393">
        <f t="shared" si="26"/>
        <v>0</v>
      </c>
      <c r="U402" s="394">
        <f t="shared" si="27"/>
        <v>0</v>
      </c>
      <c r="W402" s="386"/>
      <c r="X402" s="386"/>
    </row>
    <row r="403" spans="1:24">
      <c r="A403" s="387" t="s">
        <v>188</v>
      </c>
      <c r="B403" s="389"/>
      <c r="C403" s="435"/>
      <c r="D403" s="389"/>
      <c r="E403" s="388"/>
      <c r="F403" s="359"/>
      <c r="G403" s="359"/>
      <c r="H403" s="359"/>
      <c r="I403" s="390"/>
      <c r="J403" s="358"/>
      <c r="K403" s="358"/>
      <c r="L403" s="358"/>
      <c r="M403" s="388"/>
      <c r="N403" s="437"/>
      <c r="O403" s="435"/>
      <c r="P403" s="391"/>
      <c r="Q403" s="433"/>
      <c r="R403" s="393">
        <f t="shared" si="24"/>
        <v>0</v>
      </c>
      <c r="S403" s="393">
        <f t="shared" si="25"/>
        <v>0</v>
      </c>
      <c r="T403" s="393">
        <f t="shared" si="26"/>
        <v>0</v>
      </c>
      <c r="U403" s="394">
        <f t="shared" si="27"/>
        <v>0</v>
      </c>
      <c r="W403" s="386"/>
      <c r="X403" s="386"/>
    </row>
    <row r="404" spans="1:24">
      <c r="A404" s="387" t="s">
        <v>188</v>
      </c>
      <c r="B404" s="389"/>
      <c r="C404" s="435"/>
      <c r="D404" s="389"/>
      <c r="E404" s="388"/>
      <c r="F404" s="359"/>
      <c r="G404" s="359"/>
      <c r="H404" s="359"/>
      <c r="I404" s="390"/>
      <c r="J404" s="358"/>
      <c r="K404" s="358"/>
      <c r="L404" s="358"/>
      <c r="M404" s="388"/>
      <c r="N404" s="437"/>
      <c r="O404" s="435"/>
      <c r="P404" s="391"/>
      <c r="Q404" s="433"/>
      <c r="R404" s="393">
        <f t="shared" si="24"/>
        <v>0</v>
      </c>
      <c r="S404" s="393">
        <f t="shared" si="25"/>
        <v>0</v>
      </c>
      <c r="T404" s="393">
        <f t="shared" si="26"/>
        <v>0</v>
      </c>
      <c r="U404" s="394">
        <f t="shared" si="27"/>
        <v>0</v>
      </c>
      <c r="W404" s="386"/>
      <c r="X404" s="386"/>
    </row>
    <row r="405" spans="1:24">
      <c r="A405" s="387" t="s">
        <v>188</v>
      </c>
      <c r="B405" s="389"/>
      <c r="C405" s="435"/>
      <c r="D405" s="389"/>
      <c r="E405" s="388"/>
      <c r="F405" s="359"/>
      <c r="G405" s="359"/>
      <c r="H405" s="359"/>
      <c r="I405" s="390"/>
      <c r="J405" s="358"/>
      <c r="K405" s="358"/>
      <c r="L405" s="358"/>
      <c r="M405" s="388"/>
      <c r="N405" s="437"/>
      <c r="O405" s="435"/>
      <c r="P405" s="391"/>
      <c r="Q405" s="433"/>
      <c r="R405" s="393">
        <f t="shared" si="24"/>
        <v>0</v>
      </c>
      <c r="S405" s="393">
        <f t="shared" si="25"/>
        <v>0</v>
      </c>
      <c r="T405" s="393">
        <f t="shared" si="26"/>
        <v>0</v>
      </c>
      <c r="U405" s="394">
        <f t="shared" si="27"/>
        <v>0</v>
      </c>
      <c r="W405" s="386"/>
      <c r="X405" s="386"/>
    </row>
    <row r="406" spans="1:24">
      <c r="A406" s="387" t="s">
        <v>188</v>
      </c>
      <c r="B406" s="389"/>
      <c r="C406" s="435"/>
      <c r="D406" s="389"/>
      <c r="E406" s="388"/>
      <c r="F406" s="359"/>
      <c r="G406" s="359"/>
      <c r="H406" s="359"/>
      <c r="I406" s="390"/>
      <c r="J406" s="358"/>
      <c r="K406" s="358"/>
      <c r="L406" s="358"/>
      <c r="M406" s="388"/>
      <c r="N406" s="437"/>
      <c r="O406" s="435"/>
      <c r="P406" s="391"/>
      <c r="Q406" s="433"/>
      <c r="R406" s="393">
        <f t="shared" si="24"/>
        <v>0</v>
      </c>
      <c r="S406" s="393">
        <f t="shared" si="25"/>
        <v>0</v>
      </c>
      <c r="T406" s="393">
        <f t="shared" si="26"/>
        <v>0</v>
      </c>
      <c r="U406" s="394">
        <f t="shared" si="27"/>
        <v>0</v>
      </c>
      <c r="W406" s="386"/>
      <c r="X406" s="386"/>
    </row>
    <row r="407" spans="1:24">
      <c r="A407" s="387" t="s">
        <v>188</v>
      </c>
      <c r="B407" s="389"/>
      <c r="C407" s="435"/>
      <c r="D407" s="389"/>
      <c r="E407" s="388"/>
      <c r="F407" s="359"/>
      <c r="G407" s="359"/>
      <c r="H407" s="359"/>
      <c r="I407" s="390"/>
      <c r="J407" s="358"/>
      <c r="K407" s="358"/>
      <c r="L407" s="358"/>
      <c r="M407" s="388"/>
      <c r="N407" s="437"/>
      <c r="O407" s="435"/>
      <c r="P407" s="391"/>
      <c r="Q407" s="433"/>
      <c r="R407" s="393">
        <f t="shared" si="24"/>
        <v>0</v>
      </c>
      <c r="S407" s="393">
        <f t="shared" si="25"/>
        <v>0</v>
      </c>
      <c r="T407" s="393">
        <f t="shared" si="26"/>
        <v>0</v>
      </c>
      <c r="U407" s="394">
        <f t="shared" si="27"/>
        <v>0</v>
      </c>
      <c r="W407" s="386"/>
      <c r="X407" s="386"/>
    </row>
    <row r="408" spans="1:24">
      <c r="A408" s="387" t="s">
        <v>188</v>
      </c>
      <c r="B408" s="389"/>
      <c r="C408" s="435"/>
      <c r="D408" s="389"/>
      <c r="E408" s="388"/>
      <c r="F408" s="359"/>
      <c r="G408" s="359"/>
      <c r="H408" s="359"/>
      <c r="I408" s="390"/>
      <c r="J408" s="358"/>
      <c r="K408" s="358"/>
      <c r="L408" s="358"/>
      <c r="M408" s="388"/>
      <c r="N408" s="437"/>
      <c r="O408" s="435"/>
      <c r="P408" s="391"/>
      <c r="Q408" s="433"/>
      <c r="R408" s="393">
        <f t="shared" si="24"/>
        <v>0</v>
      </c>
      <c r="S408" s="393">
        <f t="shared" si="25"/>
        <v>0</v>
      </c>
      <c r="T408" s="393">
        <f t="shared" si="26"/>
        <v>0</v>
      </c>
      <c r="U408" s="394">
        <f t="shared" si="27"/>
        <v>0</v>
      </c>
      <c r="W408" s="386"/>
      <c r="X408" s="386"/>
    </row>
    <row r="409" spans="1:24">
      <c r="A409" s="387" t="s">
        <v>188</v>
      </c>
      <c r="B409" s="389"/>
      <c r="C409" s="435"/>
      <c r="D409" s="389"/>
      <c r="E409" s="388"/>
      <c r="F409" s="359"/>
      <c r="G409" s="359"/>
      <c r="H409" s="359"/>
      <c r="I409" s="390"/>
      <c r="J409" s="358"/>
      <c r="K409" s="358"/>
      <c r="L409" s="358"/>
      <c r="M409" s="388"/>
      <c r="N409" s="437"/>
      <c r="O409" s="435"/>
      <c r="P409" s="391"/>
      <c r="Q409" s="433"/>
      <c r="R409" s="393">
        <f t="shared" si="24"/>
        <v>0</v>
      </c>
      <c r="S409" s="393">
        <f t="shared" si="25"/>
        <v>0</v>
      </c>
      <c r="T409" s="393">
        <f t="shared" si="26"/>
        <v>0</v>
      </c>
      <c r="U409" s="394">
        <f t="shared" si="27"/>
        <v>0</v>
      </c>
      <c r="W409" s="386"/>
      <c r="X409" s="386"/>
    </row>
    <row r="410" spans="1:24">
      <c r="A410" s="387" t="s">
        <v>188</v>
      </c>
      <c r="B410" s="389"/>
      <c r="C410" s="435"/>
      <c r="D410" s="389"/>
      <c r="E410" s="388"/>
      <c r="F410" s="359"/>
      <c r="G410" s="359"/>
      <c r="H410" s="359"/>
      <c r="I410" s="390"/>
      <c r="J410" s="358"/>
      <c r="K410" s="358"/>
      <c r="L410" s="358"/>
      <c r="M410" s="388"/>
      <c r="N410" s="437"/>
      <c r="O410" s="435"/>
      <c r="P410" s="391"/>
      <c r="Q410" s="433"/>
      <c r="R410" s="393">
        <f t="shared" si="24"/>
        <v>0</v>
      </c>
      <c r="S410" s="393">
        <f t="shared" si="25"/>
        <v>0</v>
      </c>
      <c r="T410" s="393">
        <f t="shared" si="26"/>
        <v>0</v>
      </c>
      <c r="U410" s="394">
        <f t="shared" si="27"/>
        <v>0</v>
      </c>
      <c r="W410" s="386"/>
      <c r="X410" s="386"/>
    </row>
    <row r="411" spans="1:24">
      <c r="A411" s="387" t="s">
        <v>188</v>
      </c>
      <c r="B411" s="389"/>
      <c r="C411" s="435"/>
      <c r="D411" s="389"/>
      <c r="E411" s="388"/>
      <c r="F411" s="359"/>
      <c r="G411" s="359"/>
      <c r="H411" s="359"/>
      <c r="I411" s="390"/>
      <c r="J411" s="358"/>
      <c r="K411" s="358"/>
      <c r="L411" s="358"/>
      <c r="M411" s="388"/>
      <c r="N411" s="437"/>
      <c r="O411" s="435"/>
      <c r="P411" s="391"/>
      <c r="Q411" s="433"/>
      <c r="R411" s="393">
        <f t="shared" si="24"/>
        <v>0</v>
      </c>
      <c r="S411" s="393">
        <f t="shared" si="25"/>
        <v>0</v>
      </c>
      <c r="T411" s="393">
        <f t="shared" si="26"/>
        <v>0</v>
      </c>
      <c r="U411" s="394">
        <f t="shared" si="27"/>
        <v>0</v>
      </c>
      <c r="W411" s="386"/>
      <c r="X411" s="386"/>
    </row>
    <row r="412" spans="1:24">
      <c r="A412" s="387" t="s">
        <v>188</v>
      </c>
      <c r="B412" s="389"/>
      <c r="C412" s="435"/>
      <c r="D412" s="389"/>
      <c r="E412" s="388"/>
      <c r="F412" s="359"/>
      <c r="G412" s="359"/>
      <c r="H412" s="359"/>
      <c r="I412" s="390"/>
      <c r="J412" s="358"/>
      <c r="K412" s="358"/>
      <c r="L412" s="358"/>
      <c r="M412" s="388"/>
      <c r="N412" s="437"/>
      <c r="O412" s="435"/>
      <c r="P412" s="391"/>
      <c r="Q412" s="433"/>
      <c r="R412" s="393">
        <f t="shared" si="24"/>
        <v>0</v>
      </c>
      <c r="S412" s="393">
        <f t="shared" si="25"/>
        <v>0</v>
      </c>
      <c r="T412" s="393">
        <f t="shared" si="26"/>
        <v>0</v>
      </c>
      <c r="U412" s="394">
        <f t="shared" si="27"/>
        <v>0</v>
      </c>
      <c r="W412" s="386"/>
      <c r="X412" s="386"/>
    </row>
    <row r="413" spans="1:24">
      <c r="A413" s="387" t="s">
        <v>188</v>
      </c>
      <c r="B413" s="389"/>
      <c r="C413" s="435"/>
      <c r="D413" s="389"/>
      <c r="E413" s="388"/>
      <c r="F413" s="359"/>
      <c r="G413" s="359"/>
      <c r="H413" s="359"/>
      <c r="I413" s="390"/>
      <c r="J413" s="358"/>
      <c r="K413" s="358"/>
      <c r="L413" s="358"/>
      <c r="M413" s="388"/>
      <c r="N413" s="437"/>
      <c r="O413" s="435"/>
      <c r="P413" s="391"/>
      <c r="Q413" s="433"/>
      <c r="R413" s="393">
        <f t="shared" si="24"/>
        <v>0</v>
      </c>
      <c r="S413" s="393">
        <f t="shared" si="25"/>
        <v>0</v>
      </c>
      <c r="T413" s="393">
        <f t="shared" si="26"/>
        <v>0</v>
      </c>
      <c r="U413" s="394">
        <f t="shared" si="27"/>
        <v>0</v>
      </c>
      <c r="W413" s="386"/>
      <c r="X413" s="386"/>
    </row>
    <row r="414" spans="1:24">
      <c r="A414" s="387" t="s">
        <v>188</v>
      </c>
      <c r="B414" s="389"/>
      <c r="C414" s="435"/>
      <c r="D414" s="389"/>
      <c r="E414" s="388"/>
      <c r="F414" s="359"/>
      <c r="G414" s="359"/>
      <c r="H414" s="359"/>
      <c r="I414" s="390"/>
      <c r="J414" s="358"/>
      <c r="K414" s="358"/>
      <c r="L414" s="358"/>
      <c r="M414" s="388"/>
      <c r="N414" s="437"/>
      <c r="O414" s="435"/>
      <c r="P414" s="391"/>
      <c r="Q414" s="433"/>
      <c r="R414" s="393">
        <f t="shared" si="24"/>
        <v>0</v>
      </c>
      <c r="S414" s="393">
        <f t="shared" si="25"/>
        <v>0</v>
      </c>
      <c r="T414" s="393">
        <f t="shared" si="26"/>
        <v>0</v>
      </c>
      <c r="U414" s="394">
        <f t="shared" si="27"/>
        <v>0</v>
      </c>
      <c r="W414" s="386"/>
      <c r="X414" s="386"/>
    </row>
    <row r="415" spans="1:24">
      <c r="A415" s="387" t="s">
        <v>188</v>
      </c>
      <c r="B415" s="389"/>
      <c r="C415" s="435"/>
      <c r="D415" s="389"/>
      <c r="E415" s="388"/>
      <c r="F415" s="359"/>
      <c r="G415" s="359"/>
      <c r="H415" s="359"/>
      <c r="I415" s="390"/>
      <c r="J415" s="358"/>
      <c r="K415" s="358"/>
      <c r="L415" s="358"/>
      <c r="M415" s="388"/>
      <c r="N415" s="437"/>
      <c r="O415" s="435"/>
      <c r="P415" s="391"/>
      <c r="Q415" s="433"/>
      <c r="R415" s="393">
        <f t="shared" si="24"/>
        <v>0</v>
      </c>
      <c r="S415" s="393">
        <f t="shared" si="25"/>
        <v>0</v>
      </c>
      <c r="T415" s="393">
        <f t="shared" si="26"/>
        <v>0</v>
      </c>
      <c r="U415" s="394">
        <f t="shared" si="27"/>
        <v>0</v>
      </c>
      <c r="W415" s="386"/>
      <c r="X415" s="386"/>
    </row>
    <row r="416" spans="1:24">
      <c r="A416" s="387" t="s">
        <v>188</v>
      </c>
      <c r="B416" s="389"/>
      <c r="C416" s="435"/>
      <c r="D416" s="389"/>
      <c r="E416" s="388"/>
      <c r="F416" s="359"/>
      <c r="G416" s="359"/>
      <c r="H416" s="359"/>
      <c r="I416" s="390"/>
      <c r="J416" s="358"/>
      <c r="K416" s="358"/>
      <c r="L416" s="358"/>
      <c r="M416" s="388"/>
      <c r="N416" s="437"/>
      <c r="O416" s="435"/>
      <c r="P416" s="391"/>
      <c r="Q416" s="433"/>
      <c r="R416" s="393">
        <f t="shared" si="24"/>
        <v>0</v>
      </c>
      <c r="S416" s="393">
        <f t="shared" si="25"/>
        <v>0</v>
      </c>
      <c r="T416" s="393">
        <f t="shared" si="26"/>
        <v>0</v>
      </c>
      <c r="U416" s="394">
        <f t="shared" si="27"/>
        <v>0</v>
      </c>
      <c r="W416" s="386"/>
      <c r="X416" s="386"/>
    </row>
    <row r="417" spans="1:24">
      <c r="A417" s="387" t="s">
        <v>188</v>
      </c>
      <c r="B417" s="389"/>
      <c r="C417" s="435"/>
      <c r="D417" s="389"/>
      <c r="E417" s="388"/>
      <c r="F417" s="359"/>
      <c r="G417" s="359"/>
      <c r="H417" s="359"/>
      <c r="I417" s="390"/>
      <c r="J417" s="358"/>
      <c r="K417" s="358"/>
      <c r="L417" s="358"/>
      <c r="M417" s="388"/>
      <c r="N417" s="437"/>
      <c r="O417" s="435"/>
      <c r="P417" s="391"/>
      <c r="Q417" s="433"/>
      <c r="R417" s="393">
        <f t="shared" si="24"/>
        <v>0</v>
      </c>
      <c r="S417" s="393">
        <f t="shared" si="25"/>
        <v>0</v>
      </c>
      <c r="T417" s="393">
        <f t="shared" si="26"/>
        <v>0</v>
      </c>
      <c r="U417" s="394">
        <f t="shared" si="27"/>
        <v>0</v>
      </c>
      <c r="W417" s="386"/>
      <c r="X417" s="386"/>
    </row>
    <row r="418" spans="1:24">
      <c r="A418" s="387" t="s">
        <v>188</v>
      </c>
      <c r="B418" s="389"/>
      <c r="C418" s="435"/>
      <c r="D418" s="389"/>
      <c r="E418" s="388"/>
      <c r="F418" s="359"/>
      <c r="G418" s="359"/>
      <c r="H418" s="359"/>
      <c r="I418" s="390"/>
      <c r="J418" s="358"/>
      <c r="K418" s="358"/>
      <c r="L418" s="358"/>
      <c r="M418" s="388"/>
      <c r="N418" s="437"/>
      <c r="O418" s="435"/>
      <c r="P418" s="391"/>
      <c r="Q418" s="433"/>
      <c r="R418" s="393">
        <f t="shared" si="24"/>
        <v>0</v>
      </c>
      <c r="S418" s="393">
        <f t="shared" si="25"/>
        <v>0</v>
      </c>
      <c r="T418" s="393">
        <f t="shared" si="26"/>
        <v>0</v>
      </c>
      <c r="U418" s="394">
        <f t="shared" si="27"/>
        <v>0</v>
      </c>
      <c r="W418" s="386"/>
      <c r="X418" s="386"/>
    </row>
    <row r="419" spans="1:24">
      <c r="A419" s="387" t="s">
        <v>188</v>
      </c>
      <c r="B419" s="389"/>
      <c r="C419" s="435"/>
      <c r="D419" s="389"/>
      <c r="E419" s="388"/>
      <c r="F419" s="359"/>
      <c r="G419" s="359"/>
      <c r="H419" s="359"/>
      <c r="I419" s="390"/>
      <c r="J419" s="358"/>
      <c r="K419" s="358"/>
      <c r="L419" s="358"/>
      <c r="M419" s="388"/>
      <c r="N419" s="437"/>
      <c r="O419" s="435"/>
      <c r="P419" s="391"/>
      <c r="Q419" s="433"/>
      <c r="R419" s="393">
        <f t="shared" si="24"/>
        <v>0</v>
      </c>
      <c r="S419" s="393">
        <f t="shared" si="25"/>
        <v>0</v>
      </c>
      <c r="T419" s="393">
        <f t="shared" si="26"/>
        <v>0</v>
      </c>
      <c r="U419" s="394">
        <f t="shared" si="27"/>
        <v>0</v>
      </c>
      <c r="W419" s="386"/>
      <c r="X419" s="386"/>
    </row>
    <row r="420" spans="1:24">
      <c r="A420" s="387" t="s">
        <v>188</v>
      </c>
      <c r="B420" s="389"/>
      <c r="C420" s="435"/>
      <c r="D420" s="389"/>
      <c r="E420" s="388"/>
      <c r="F420" s="359"/>
      <c r="G420" s="359"/>
      <c r="H420" s="359"/>
      <c r="I420" s="390"/>
      <c r="J420" s="358"/>
      <c r="K420" s="358"/>
      <c r="L420" s="358"/>
      <c r="M420" s="388"/>
      <c r="N420" s="437"/>
      <c r="O420" s="435"/>
      <c r="P420" s="391"/>
      <c r="Q420" s="433"/>
      <c r="R420" s="393">
        <f t="shared" si="24"/>
        <v>0</v>
      </c>
      <c r="S420" s="393">
        <f t="shared" si="25"/>
        <v>0</v>
      </c>
      <c r="T420" s="393">
        <f t="shared" si="26"/>
        <v>0</v>
      </c>
      <c r="U420" s="394">
        <f t="shared" si="27"/>
        <v>0</v>
      </c>
      <c r="W420" s="386"/>
      <c r="X420" s="386"/>
    </row>
    <row r="421" spans="1:24">
      <c r="A421" s="387" t="s">
        <v>188</v>
      </c>
      <c r="B421" s="389"/>
      <c r="C421" s="435"/>
      <c r="D421" s="389"/>
      <c r="E421" s="388"/>
      <c r="F421" s="359"/>
      <c r="G421" s="359"/>
      <c r="H421" s="359"/>
      <c r="I421" s="390"/>
      <c r="J421" s="358"/>
      <c r="K421" s="358"/>
      <c r="L421" s="358"/>
      <c r="M421" s="388"/>
      <c r="N421" s="437"/>
      <c r="O421" s="435"/>
      <c r="P421" s="391"/>
      <c r="Q421" s="433"/>
      <c r="R421" s="393">
        <f t="shared" si="24"/>
        <v>0</v>
      </c>
      <c r="S421" s="393">
        <f t="shared" si="25"/>
        <v>0</v>
      </c>
      <c r="T421" s="393">
        <f t="shared" si="26"/>
        <v>0</v>
      </c>
      <c r="U421" s="394">
        <f t="shared" si="27"/>
        <v>0</v>
      </c>
      <c r="W421" s="386"/>
      <c r="X421" s="386"/>
    </row>
    <row r="422" spans="1:24">
      <c r="A422" s="387" t="s">
        <v>188</v>
      </c>
      <c r="B422" s="389"/>
      <c r="C422" s="435"/>
      <c r="D422" s="389"/>
      <c r="E422" s="388"/>
      <c r="F422" s="359"/>
      <c r="G422" s="359"/>
      <c r="H422" s="359"/>
      <c r="I422" s="390"/>
      <c r="J422" s="358"/>
      <c r="K422" s="358"/>
      <c r="L422" s="358"/>
      <c r="M422" s="388"/>
      <c r="N422" s="437"/>
      <c r="O422" s="435"/>
      <c r="P422" s="391"/>
      <c r="Q422" s="433"/>
      <c r="R422" s="393">
        <f t="shared" si="24"/>
        <v>0</v>
      </c>
      <c r="S422" s="393">
        <f t="shared" si="25"/>
        <v>0</v>
      </c>
      <c r="T422" s="393">
        <f t="shared" si="26"/>
        <v>0</v>
      </c>
      <c r="U422" s="394">
        <f t="shared" si="27"/>
        <v>0</v>
      </c>
      <c r="W422" s="386"/>
      <c r="X422" s="386"/>
    </row>
    <row r="423" spans="1:24">
      <c r="A423" s="387" t="s">
        <v>188</v>
      </c>
      <c r="B423" s="389"/>
      <c r="C423" s="435"/>
      <c r="D423" s="389"/>
      <c r="E423" s="388"/>
      <c r="F423" s="359"/>
      <c r="G423" s="359"/>
      <c r="H423" s="359"/>
      <c r="I423" s="390"/>
      <c r="J423" s="358"/>
      <c r="K423" s="358"/>
      <c r="L423" s="358"/>
      <c r="M423" s="388"/>
      <c r="N423" s="437"/>
      <c r="O423" s="435"/>
      <c r="P423" s="391"/>
      <c r="Q423" s="433"/>
      <c r="R423" s="393">
        <f t="shared" si="24"/>
        <v>0</v>
      </c>
      <c r="S423" s="393">
        <f t="shared" si="25"/>
        <v>0</v>
      </c>
      <c r="T423" s="393">
        <f t="shared" si="26"/>
        <v>0</v>
      </c>
      <c r="U423" s="394">
        <f t="shared" si="27"/>
        <v>0</v>
      </c>
      <c r="W423" s="386"/>
      <c r="X423" s="386"/>
    </row>
    <row r="424" spans="1:24">
      <c r="A424" s="387" t="s">
        <v>188</v>
      </c>
      <c r="B424" s="389"/>
      <c r="C424" s="435"/>
      <c r="D424" s="389"/>
      <c r="E424" s="388"/>
      <c r="F424" s="359"/>
      <c r="G424" s="359"/>
      <c r="H424" s="359"/>
      <c r="I424" s="390"/>
      <c r="J424" s="358"/>
      <c r="K424" s="358"/>
      <c r="L424" s="358"/>
      <c r="M424" s="388"/>
      <c r="N424" s="437"/>
      <c r="O424" s="435"/>
      <c r="P424" s="391"/>
      <c r="Q424" s="433"/>
      <c r="R424" s="393">
        <f t="shared" si="24"/>
        <v>0</v>
      </c>
      <c r="S424" s="393">
        <f t="shared" si="25"/>
        <v>0</v>
      </c>
      <c r="T424" s="393">
        <f t="shared" si="26"/>
        <v>0</v>
      </c>
      <c r="U424" s="394">
        <f t="shared" si="27"/>
        <v>0</v>
      </c>
      <c r="W424" s="386"/>
      <c r="X424" s="386"/>
    </row>
    <row r="425" spans="1:24">
      <c r="A425" s="387" t="s">
        <v>188</v>
      </c>
      <c r="B425" s="389"/>
      <c r="C425" s="435"/>
      <c r="D425" s="389"/>
      <c r="E425" s="388"/>
      <c r="F425" s="359"/>
      <c r="G425" s="359"/>
      <c r="H425" s="359"/>
      <c r="I425" s="390"/>
      <c r="J425" s="358"/>
      <c r="K425" s="358"/>
      <c r="L425" s="358"/>
      <c r="M425" s="388"/>
      <c r="N425" s="437"/>
      <c r="O425" s="435"/>
      <c r="P425" s="391"/>
      <c r="Q425" s="433"/>
      <c r="R425" s="393">
        <f t="shared" si="24"/>
        <v>0</v>
      </c>
      <c r="S425" s="393">
        <f t="shared" si="25"/>
        <v>0</v>
      </c>
      <c r="T425" s="393">
        <f t="shared" si="26"/>
        <v>0</v>
      </c>
      <c r="U425" s="394">
        <f t="shared" si="27"/>
        <v>0</v>
      </c>
      <c r="W425" s="386"/>
      <c r="X425" s="386"/>
    </row>
    <row r="426" spans="1:24">
      <c r="A426" s="387" t="s">
        <v>188</v>
      </c>
      <c r="B426" s="389"/>
      <c r="C426" s="435"/>
      <c r="D426" s="389"/>
      <c r="E426" s="388"/>
      <c r="F426" s="359"/>
      <c r="G426" s="359"/>
      <c r="H426" s="359"/>
      <c r="I426" s="390"/>
      <c r="J426" s="358"/>
      <c r="K426" s="358"/>
      <c r="L426" s="358"/>
      <c r="M426" s="388"/>
      <c r="N426" s="437"/>
      <c r="O426" s="435"/>
      <c r="P426" s="391"/>
      <c r="Q426" s="433"/>
      <c r="R426" s="393">
        <f t="shared" si="24"/>
        <v>0</v>
      </c>
      <c r="S426" s="393">
        <f t="shared" si="25"/>
        <v>0</v>
      </c>
      <c r="T426" s="393">
        <f t="shared" si="26"/>
        <v>0</v>
      </c>
      <c r="U426" s="394">
        <f t="shared" si="27"/>
        <v>0</v>
      </c>
      <c r="W426" s="386"/>
      <c r="X426" s="386"/>
    </row>
    <row r="427" spans="1:24">
      <c r="A427" s="387" t="s">
        <v>188</v>
      </c>
      <c r="B427" s="389"/>
      <c r="C427" s="435"/>
      <c r="D427" s="389"/>
      <c r="E427" s="388"/>
      <c r="F427" s="359"/>
      <c r="G427" s="359"/>
      <c r="H427" s="359"/>
      <c r="I427" s="390"/>
      <c r="J427" s="358"/>
      <c r="K427" s="358"/>
      <c r="L427" s="358"/>
      <c r="M427" s="388"/>
      <c r="N427" s="437"/>
      <c r="O427" s="435"/>
      <c r="P427" s="391"/>
      <c r="Q427" s="433"/>
      <c r="R427" s="393">
        <f t="shared" si="24"/>
        <v>0</v>
      </c>
      <c r="S427" s="393">
        <f t="shared" si="25"/>
        <v>0</v>
      </c>
      <c r="T427" s="393">
        <f t="shared" si="26"/>
        <v>0</v>
      </c>
      <c r="U427" s="394">
        <f t="shared" si="27"/>
        <v>0</v>
      </c>
      <c r="W427" s="386"/>
      <c r="X427" s="386"/>
    </row>
    <row r="428" spans="1:24">
      <c r="A428" s="387" t="s">
        <v>188</v>
      </c>
      <c r="B428" s="389"/>
      <c r="C428" s="435"/>
      <c r="D428" s="389"/>
      <c r="E428" s="388"/>
      <c r="F428" s="359"/>
      <c r="G428" s="359"/>
      <c r="H428" s="359"/>
      <c r="I428" s="390"/>
      <c r="J428" s="358"/>
      <c r="K428" s="358"/>
      <c r="L428" s="358"/>
      <c r="M428" s="388"/>
      <c r="N428" s="437"/>
      <c r="O428" s="435"/>
      <c r="P428" s="391"/>
      <c r="Q428" s="433"/>
      <c r="R428" s="393">
        <f t="shared" si="24"/>
        <v>0</v>
      </c>
      <c r="S428" s="393">
        <f t="shared" si="25"/>
        <v>0</v>
      </c>
      <c r="T428" s="393">
        <f t="shared" si="26"/>
        <v>0</v>
      </c>
      <c r="U428" s="394">
        <f t="shared" si="27"/>
        <v>0</v>
      </c>
      <c r="W428" s="386"/>
      <c r="X428" s="386"/>
    </row>
    <row r="429" spans="1:24">
      <c r="A429" s="387" t="s">
        <v>188</v>
      </c>
      <c r="B429" s="389"/>
      <c r="C429" s="435"/>
      <c r="D429" s="389"/>
      <c r="E429" s="388"/>
      <c r="F429" s="359"/>
      <c r="G429" s="359"/>
      <c r="H429" s="359"/>
      <c r="I429" s="390"/>
      <c r="J429" s="358"/>
      <c r="K429" s="358"/>
      <c r="L429" s="358"/>
      <c r="M429" s="388"/>
      <c r="N429" s="437"/>
      <c r="O429" s="435"/>
      <c r="P429" s="391"/>
      <c r="Q429" s="433"/>
      <c r="R429" s="393">
        <f t="shared" si="24"/>
        <v>0</v>
      </c>
      <c r="S429" s="393">
        <f t="shared" si="25"/>
        <v>0</v>
      </c>
      <c r="T429" s="393">
        <f t="shared" si="26"/>
        <v>0</v>
      </c>
      <c r="U429" s="394">
        <f t="shared" si="27"/>
        <v>0</v>
      </c>
      <c r="W429" s="386"/>
      <c r="X429" s="386"/>
    </row>
    <row r="430" spans="1:24">
      <c r="A430" s="387" t="s">
        <v>188</v>
      </c>
      <c r="B430" s="389"/>
      <c r="C430" s="435"/>
      <c r="D430" s="389"/>
      <c r="E430" s="388"/>
      <c r="F430" s="359"/>
      <c r="G430" s="359"/>
      <c r="H430" s="359"/>
      <c r="I430" s="390"/>
      <c r="J430" s="358"/>
      <c r="K430" s="358"/>
      <c r="L430" s="358"/>
      <c r="M430" s="388"/>
      <c r="N430" s="437"/>
      <c r="O430" s="435"/>
      <c r="P430" s="391"/>
      <c r="Q430" s="433"/>
      <c r="R430" s="393">
        <f t="shared" si="24"/>
        <v>0</v>
      </c>
      <c r="S430" s="393">
        <f t="shared" si="25"/>
        <v>0</v>
      </c>
      <c r="T430" s="393">
        <f t="shared" si="26"/>
        <v>0</v>
      </c>
      <c r="U430" s="394">
        <f t="shared" si="27"/>
        <v>0</v>
      </c>
      <c r="W430" s="386"/>
      <c r="X430" s="386"/>
    </row>
    <row r="431" spans="1:24">
      <c r="A431" s="387" t="s">
        <v>188</v>
      </c>
      <c r="B431" s="389"/>
      <c r="C431" s="435"/>
      <c r="D431" s="389"/>
      <c r="E431" s="388"/>
      <c r="F431" s="359"/>
      <c r="G431" s="359"/>
      <c r="H431" s="359"/>
      <c r="I431" s="390"/>
      <c r="J431" s="358"/>
      <c r="K431" s="358"/>
      <c r="L431" s="358"/>
      <c r="M431" s="388"/>
      <c r="N431" s="437"/>
      <c r="O431" s="435"/>
      <c r="P431" s="391"/>
      <c r="Q431" s="433"/>
      <c r="R431" s="393">
        <f t="shared" si="24"/>
        <v>0</v>
      </c>
      <c r="S431" s="393">
        <f t="shared" si="25"/>
        <v>0</v>
      </c>
      <c r="T431" s="393">
        <f t="shared" si="26"/>
        <v>0</v>
      </c>
      <c r="U431" s="394">
        <f t="shared" si="27"/>
        <v>0</v>
      </c>
      <c r="W431" s="386"/>
      <c r="X431" s="386"/>
    </row>
    <row r="432" spans="1:24">
      <c r="A432" s="387" t="s">
        <v>188</v>
      </c>
      <c r="B432" s="389"/>
      <c r="C432" s="435"/>
      <c r="D432" s="389"/>
      <c r="E432" s="388"/>
      <c r="F432" s="359"/>
      <c r="G432" s="359"/>
      <c r="H432" s="359"/>
      <c r="I432" s="390"/>
      <c r="J432" s="358"/>
      <c r="K432" s="358"/>
      <c r="L432" s="358"/>
      <c r="M432" s="388"/>
      <c r="N432" s="437"/>
      <c r="O432" s="435"/>
      <c r="P432" s="391"/>
      <c r="Q432" s="433"/>
      <c r="R432" s="393">
        <f t="shared" si="24"/>
        <v>0</v>
      </c>
      <c r="S432" s="393">
        <f t="shared" si="25"/>
        <v>0</v>
      </c>
      <c r="T432" s="393">
        <f t="shared" si="26"/>
        <v>0</v>
      </c>
      <c r="U432" s="394">
        <f t="shared" si="27"/>
        <v>0</v>
      </c>
      <c r="W432" s="386"/>
      <c r="X432" s="386"/>
    </row>
    <row r="433" spans="1:24">
      <c r="A433" s="387" t="s">
        <v>188</v>
      </c>
      <c r="B433" s="389"/>
      <c r="C433" s="435"/>
      <c r="D433" s="389"/>
      <c r="E433" s="388"/>
      <c r="F433" s="359"/>
      <c r="G433" s="359"/>
      <c r="H433" s="359"/>
      <c r="I433" s="390"/>
      <c r="J433" s="358"/>
      <c r="K433" s="358"/>
      <c r="L433" s="358"/>
      <c r="M433" s="388"/>
      <c r="N433" s="437"/>
      <c r="O433" s="435"/>
      <c r="P433" s="391"/>
      <c r="Q433" s="433"/>
      <c r="R433" s="393">
        <f t="shared" si="24"/>
        <v>0</v>
      </c>
      <c r="S433" s="393">
        <f t="shared" si="25"/>
        <v>0</v>
      </c>
      <c r="T433" s="393">
        <f t="shared" si="26"/>
        <v>0</v>
      </c>
      <c r="U433" s="394">
        <f t="shared" si="27"/>
        <v>0</v>
      </c>
      <c r="W433" s="386"/>
      <c r="X433" s="386"/>
    </row>
    <row r="434" spans="1:24">
      <c r="A434" s="387" t="s">
        <v>188</v>
      </c>
      <c r="B434" s="389"/>
      <c r="C434" s="435"/>
      <c r="D434" s="389"/>
      <c r="E434" s="388"/>
      <c r="F434" s="359"/>
      <c r="G434" s="359"/>
      <c r="H434" s="359"/>
      <c r="I434" s="390"/>
      <c r="J434" s="358"/>
      <c r="K434" s="358"/>
      <c r="L434" s="358"/>
      <c r="M434" s="388"/>
      <c r="N434" s="437"/>
      <c r="O434" s="435"/>
      <c r="P434" s="391"/>
      <c r="Q434" s="433"/>
      <c r="R434" s="393">
        <f t="shared" si="24"/>
        <v>0</v>
      </c>
      <c r="S434" s="393">
        <f t="shared" si="25"/>
        <v>0</v>
      </c>
      <c r="T434" s="393">
        <f t="shared" si="26"/>
        <v>0</v>
      </c>
      <c r="U434" s="394">
        <f t="shared" si="27"/>
        <v>0</v>
      </c>
      <c r="W434" s="386"/>
      <c r="X434" s="386"/>
    </row>
    <row r="435" spans="1:24">
      <c r="A435" s="387" t="s">
        <v>188</v>
      </c>
      <c r="B435" s="389"/>
      <c r="C435" s="435"/>
      <c r="D435" s="389"/>
      <c r="E435" s="388"/>
      <c r="F435" s="359"/>
      <c r="G435" s="359"/>
      <c r="H435" s="359"/>
      <c r="I435" s="390"/>
      <c r="J435" s="358"/>
      <c r="K435" s="358"/>
      <c r="L435" s="358"/>
      <c r="M435" s="388"/>
      <c r="N435" s="437"/>
      <c r="O435" s="435"/>
      <c r="P435" s="391"/>
      <c r="Q435" s="433"/>
      <c r="R435" s="393">
        <f t="shared" si="24"/>
        <v>0</v>
      </c>
      <c r="S435" s="393">
        <f t="shared" si="25"/>
        <v>0</v>
      </c>
      <c r="T435" s="393">
        <f t="shared" si="26"/>
        <v>0</v>
      </c>
      <c r="U435" s="394">
        <f t="shared" si="27"/>
        <v>0</v>
      </c>
      <c r="W435" s="386"/>
      <c r="X435" s="386"/>
    </row>
    <row r="436" spans="1:24">
      <c r="A436" s="387" t="s">
        <v>188</v>
      </c>
      <c r="B436" s="389"/>
      <c r="C436" s="435"/>
      <c r="D436" s="389"/>
      <c r="E436" s="388"/>
      <c r="F436" s="359"/>
      <c r="G436" s="359"/>
      <c r="H436" s="359"/>
      <c r="I436" s="390"/>
      <c r="J436" s="358"/>
      <c r="K436" s="358"/>
      <c r="L436" s="358"/>
      <c r="M436" s="388"/>
      <c r="N436" s="437"/>
      <c r="O436" s="435"/>
      <c r="P436" s="391"/>
      <c r="Q436" s="433"/>
      <c r="R436" s="393">
        <f t="shared" si="24"/>
        <v>0</v>
      </c>
      <c r="S436" s="393">
        <f t="shared" si="25"/>
        <v>0</v>
      </c>
      <c r="T436" s="393">
        <f t="shared" si="26"/>
        <v>0</v>
      </c>
      <c r="U436" s="394">
        <f t="shared" si="27"/>
        <v>0</v>
      </c>
      <c r="W436" s="386"/>
      <c r="X436" s="386"/>
    </row>
    <row r="437" spans="1:24">
      <c r="A437" s="387" t="s">
        <v>188</v>
      </c>
      <c r="B437" s="389"/>
      <c r="C437" s="435"/>
      <c r="D437" s="389"/>
      <c r="E437" s="388"/>
      <c r="F437" s="359"/>
      <c r="G437" s="359"/>
      <c r="H437" s="359"/>
      <c r="I437" s="390"/>
      <c r="J437" s="358"/>
      <c r="K437" s="358"/>
      <c r="L437" s="358"/>
      <c r="M437" s="388"/>
      <c r="N437" s="437"/>
      <c r="O437" s="435"/>
      <c r="P437" s="391"/>
      <c r="Q437" s="433"/>
      <c r="R437" s="393">
        <f t="shared" si="24"/>
        <v>0</v>
      </c>
      <c r="S437" s="393">
        <f t="shared" si="25"/>
        <v>0</v>
      </c>
      <c r="T437" s="393">
        <f t="shared" si="26"/>
        <v>0</v>
      </c>
      <c r="U437" s="394">
        <f t="shared" si="27"/>
        <v>0</v>
      </c>
      <c r="W437" s="386"/>
      <c r="X437" s="386"/>
    </row>
    <row r="438" spans="1:24">
      <c r="A438" s="387" t="s">
        <v>188</v>
      </c>
      <c r="B438" s="389"/>
      <c r="C438" s="435"/>
      <c r="D438" s="389"/>
      <c r="E438" s="388"/>
      <c r="F438" s="359"/>
      <c r="G438" s="359"/>
      <c r="H438" s="359"/>
      <c r="I438" s="390"/>
      <c r="J438" s="358"/>
      <c r="K438" s="358"/>
      <c r="L438" s="358"/>
      <c r="M438" s="388"/>
      <c r="N438" s="437"/>
      <c r="O438" s="435"/>
      <c r="P438" s="391"/>
      <c r="Q438" s="433"/>
      <c r="R438" s="393">
        <f t="shared" si="24"/>
        <v>0</v>
      </c>
      <c r="S438" s="393">
        <f t="shared" si="25"/>
        <v>0</v>
      </c>
      <c r="T438" s="393">
        <f t="shared" si="26"/>
        <v>0</v>
      </c>
      <c r="U438" s="394">
        <f t="shared" si="27"/>
        <v>0</v>
      </c>
      <c r="W438" s="386"/>
      <c r="X438" s="386"/>
    </row>
    <row r="439" spans="1:24">
      <c r="A439" s="387" t="s">
        <v>188</v>
      </c>
      <c r="B439" s="389"/>
      <c r="C439" s="435"/>
      <c r="D439" s="389"/>
      <c r="E439" s="388"/>
      <c r="F439" s="359"/>
      <c r="G439" s="359"/>
      <c r="H439" s="359"/>
      <c r="I439" s="390"/>
      <c r="J439" s="358"/>
      <c r="K439" s="358"/>
      <c r="L439" s="358"/>
      <c r="M439" s="388"/>
      <c r="N439" s="437"/>
      <c r="O439" s="435"/>
      <c r="P439" s="391"/>
      <c r="Q439" s="433"/>
      <c r="R439" s="393">
        <f t="shared" si="24"/>
        <v>0</v>
      </c>
      <c r="S439" s="393">
        <f t="shared" si="25"/>
        <v>0</v>
      </c>
      <c r="T439" s="393">
        <f t="shared" si="26"/>
        <v>0</v>
      </c>
      <c r="U439" s="394">
        <f t="shared" si="27"/>
        <v>0</v>
      </c>
      <c r="W439" s="386"/>
      <c r="X439" s="386"/>
    </row>
    <row r="440" spans="1:24">
      <c r="A440" s="387" t="s">
        <v>188</v>
      </c>
      <c r="B440" s="389"/>
      <c r="C440" s="435"/>
      <c r="D440" s="389"/>
      <c r="E440" s="388"/>
      <c r="F440" s="359"/>
      <c r="G440" s="359"/>
      <c r="H440" s="359"/>
      <c r="I440" s="390"/>
      <c r="J440" s="358"/>
      <c r="K440" s="358"/>
      <c r="L440" s="358"/>
      <c r="M440" s="388"/>
      <c r="N440" s="437"/>
      <c r="O440" s="435"/>
      <c r="P440" s="391"/>
      <c r="Q440" s="433"/>
      <c r="R440" s="393">
        <f t="shared" si="24"/>
        <v>0</v>
      </c>
      <c r="S440" s="393">
        <f t="shared" si="25"/>
        <v>0</v>
      </c>
      <c r="T440" s="393">
        <f t="shared" si="26"/>
        <v>0</v>
      </c>
      <c r="U440" s="394">
        <f t="shared" si="27"/>
        <v>0</v>
      </c>
      <c r="W440" s="386"/>
      <c r="X440" s="386"/>
    </row>
    <row r="441" spans="1:24">
      <c r="A441" s="387" t="s">
        <v>188</v>
      </c>
      <c r="B441" s="389"/>
      <c r="C441" s="435"/>
      <c r="D441" s="389"/>
      <c r="E441" s="388"/>
      <c r="F441" s="359"/>
      <c r="G441" s="359"/>
      <c r="H441" s="359"/>
      <c r="I441" s="390"/>
      <c r="J441" s="358"/>
      <c r="K441" s="358"/>
      <c r="L441" s="358"/>
      <c r="M441" s="388"/>
      <c r="N441" s="437"/>
      <c r="O441" s="435"/>
      <c r="P441" s="391"/>
      <c r="Q441" s="433"/>
      <c r="R441" s="393">
        <f t="shared" si="24"/>
        <v>0</v>
      </c>
      <c r="S441" s="393">
        <f t="shared" si="25"/>
        <v>0</v>
      </c>
      <c r="T441" s="393">
        <f t="shared" si="26"/>
        <v>0</v>
      </c>
      <c r="U441" s="394">
        <f t="shared" si="27"/>
        <v>0</v>
      </c>
      <c r="W441" s="386"/>
      <c r="X441" s="386"/>
    </row>
    <row r="442" spans="1:24">
      <c r="A442" s="387" t="s">
        <v>188</v>
      </c>
      <c r="B442" s="389"/>
      <c r="C442" s="435"/>
      <c r="D442" s="389"/>
      <c r="E442" s="388"/>
      <c r="F442" s="359"/>
      <c r="G442" s="359"/>
      <c r="H442" s="359"/>
      <c r="I442" s="390"/>
      <c r="J442" s="358"/>
      <c r="K442" s="358"/>
      <c r="L442" s="358"/>
      <c r="M442" s="388"/>
      <c r="N442" s="437"/>
      <c r="O442" s="435"/>
      <c r="P442" s="391"/>
      <c r="Q442" s="433"/>
      <c r="R442" s="393">
        <f t="shared" si="24"/>
        <v>0</v>
      </c>
      <c r="S442" s="393">
        <f t="shared" si="25"/>
        <v>0</v>
      </c>
      <c r="T442" s="393">
        <f t="shared" si="26"/>
        <v>0</v>
      </c>
      <c r="U442" s="394">
        <f t="shared" si="27"/>
        <v>0</v>
      </c>
      <c r="W442" s="386"/>
      <c r="X442" s="386"/>
    </row>
    <row r="443" spans="1:24">
      <c r="A443" s="387" t="s">
        <v>188</v>
      </c>
      <c r="B443" s="389"/>
      <c r="C443" s="435"/>
      <c r="D443" s="389"/>
      <c r="E443" s="388"/>
      <c r="F443" s="359"/>
      <c r="G443" s="359"/>
      <c r="H443" s="359"/>
      <c r="I443" s="390"/>
      <c r="J443" s="358"/>
      <c r="K443" s="358"/>
      <c r="L443" s="358"/>
      <c r="M443" s="388"/>
      <c r="N443" s="437"/>
      <c r="O443" s="435"/>
      <c r="P443" s="391"/>
      <c r="Q443" s="433"/>
      <c r="R443" s="393">
        <f t="shared" si="24"/>
        <v>0</v>
      </c>
      <c r="S443" s="393">
        <f t="shared" si="25"/>
        <v>0</v>
      </c>
      <c r="T443" s="393">
        <f t="shared" si="26"/>
        <v>0</v>
      </c>
      <c r="U443" s="394">
        <f t="shared" si="27"/>
        <v>0</v>
      </c>
      <c r="W443" s="386"/>
      <c r="X443" s="386"/>
    </row>
    <row r="444" spans="1:24">
      <c r="A444" s="387" t="s">
        <v>188</v>
      </c>
      <c r="B444" s="389"/>
      <c r="C444" s="435"/>
      <c r="D444" s="389"/>
      <c r="E444" s="388"/>
      <c r="F444" s="359"/>
      <c r="G444" s="359"/>
      <c r="H444" s="359"/>
      <c r="I444" s="390"/>
      <c r="J444" s="358"/>
      <c r="K444" s="358"/>
      <c r="L444" s="358"/>
      <c r="M444" s="388"/>
      <c r="N444" s="437"/>
      <c r="O444" s="435"/>
      <c r="P444" s="391"/>
      <c r="Q444" s="433"/>
      <c r="R444" s="393">
        <f t="shared" si="24"/>
        <v>0</v>
      </c>
      <c r="S444" s="393">
        <f t="shared" si="25"/>
        <v>0</v>
      </c>
      <c r="T444" s="393">
        <f t="shared" si="26"/>
        <v>0</v>
      </c>
      <c r="U444" s="394">
        <f t="shared" si="27"/>
        <v>0</v>
      </c>
      <c r="W444" s="386"/>
      <c r="X444" s="386"/>
    </row>
    <row r="445" spans="1:24">
      <c r="A445" s="387" t="s">
        <v>188</v>
      </c>
      <c r="B445" s="389"/>
      <c r="C445" s="435"/>
      <c r="D445" s="389"/>
      <c r="E445" s="388"/>
      <c r="F445" s="359"/>
      <c r="G445" s="359"/>
      <c r="H445" s="359"/>
      <c r="I445" s="390"/>
      <c r="J445" s="358"/>
      <c r="K445" s="358"/>
      <c r="L445" s="358"/>
      <c r="M445" s="388"/>
      <c r="N445" s="437"/>
      <c r="O445" s="435"/>
      <c r="P445" s="391"/>
      <c r="Q445" s="433"/>
      <c r="R445" s="393">
        <f t="shared" si="24"/>
        <v>0</v>
      </c>
      <c r="S445" s="393">
        <f t="shared" si="25"/>
        <v>0</v>
      </c>
      <c r="T445" s="393">
        <f t="shared" si="26"/>
        <v>0</v>
      </c>
      <c r="U445" s="394">
        <f t="shared" si="27"/>
        <v>0</v>
      </c>
      <c r="W445" s="386"/>
      <c r="X445" s="386"/>
    </row>
    <row r="446" spans="1:24">
      <c r="A446" s="387" t="s">
        <v>188</v>
      </c>
      <c r="B446" s="389"/>
      <c r="C446" s="435"/>
      <c r="D446" s="389"/>
      <c r="E446" s="388"/>
      <c r="F446" s="359"/>
      <c r="G446" s="359"/>
      <c r="H446" s="359"/>
      <c r="I446" s="390"/>
      <c r="J446" s="358"/>
      <c r="K446" s="358"/>
      <c r="L446" s="358"/>
      <c r="M446" s="388"/>
      <c r="N446" s="437"/>
      <c r="O446" s="435"/>
      <c r="P446" s="391"/>
      <c r="Q446" s="433"/>
      <c r="R446" s="393">
        <f t="shared" si="24"/>
        <v>0</v>
      </c>
      <c r="S446" s="393">
        <f t="shared" si="25"/>
        <v>0</v>
      </c>
      <c r="T446" s="393">
        <f t="shared" si="26"/>
        <v>0</v>
      </c>
      <c r="U446" s="394">
        <f t="shared" si="27"/>
        <v>0</v>
      </c>
      <c r="W446" s="386"/>
      <c r="X446" s="386"/>
    </row>
    <row r="447" spans="1:24">
      <c r="A447" s="387" t="s">
        <v>188</v>
      </c>
      <c r="B447" s="389"/>
      <c r="C447" s="435"/>
      <c r="D447" s="389"/>
      <c r="E447" s="388"/>
      <c r="F447" s="359"/>
      <c r="G447" s="359"/>
      <c r="H447" s="359"/>
      <c r="I447" s="390"/>
      <c r="J447" s="358"/>
      <c r="K447" s="358"/>
      <c r="L447" s="358"/>
      <c r="M447" s="388"/>
      <c r="N447" s="437"/>
      <c r="O447" s="435"/>
      <c r="P447" s="391"/>
      <c r="Q447" s="433"/>
      <c r="R447" s="393">
        <f t="shared" si="24"/>
        <v>0</v>
      </c>
      <c r="S447" s="393">
        <f t="shared" si="25"/>
        <v>0</v>
      </c>
      <c r="T447" s="393">
        <f t="shared" si="26"/>
        <v>0</v>
      </c>
      <c r="U447" s="394">
        <f t="shared" si="27"/>
        <v>0</v>
      </c>
      <c r="W447" s="386"/>
      <c r="X447" s="386"/>
    </row>
    <row r="448" spans="1:24">
      <c r="A448" s="387" t="s">
        <v>188</v>
      </c>
      <c r="B448" s="389"/>
      <c r="C448" s="435"/>
      <c r="D448" s="389"/>
      <c r="E448" s="388"/>
      <c r="F448" s="359"/>
      <c r="G448" s="359"/>
      <c r="H448" s="359"/>
      <c r="I448" s="390"/>
      <c r="J448" s="358"/>
      <c r="K448" s="358"/>
      <c r="L448" s="358"/>
      <c r="M448" s="388"/>
      <c r="N448" s="437"/>
      <c r="O448" s="435"/>
      <c r="P448" s="391"/>
      <c r="Q448" s="433"/>
      <c r="R448" s="393">
        <f t="shared" si="24"/>
        <v>0</v>
      </c>
      <c r="S448" s="393">
        <f t="shared" si="25"/>
        <v>0</v>
      </c>
      <c r="T448" s="393">
        <f t="shared" si="26"/>
        <v>0</v>
      </c>
      <c r="U448" s="394">
        <f t="shared" si="27"/>
        <v>0</v>
      </c>
      <c r="W448" s="386"/>
      <c r="X448" s="386"/>
    </row>
    <row r="449" spans="1:24">
      <c r="A449" s="387" t="s">
        <v>188</v>
      </c>
      <c r="B449" s="389"/>
      <c r="C449" s="435"/>
      <c r="D449" s="389"/>
      <c r="E449" s="388"/>
      <c r="F449" s="359"/>
      <c r="G449" s="359"/>
      <c r="H449" s="359"/>
      <c r="I449" s="390"/>
      <c r="J449" s="358"/>
      <c r="K449" s="358"/>
      <c r="L449" s="358"/>
      <c r="M449" s="388"/>
      <c r="N449" s="437"/>
      <c r="O449" s="435"/>
      <c r="P449" s="391"/>
      <c r="Q449" s="433"/>
      <c r="R449" s="393">
        <f t="shared" si="24"/>
        <v>0</v>
      </c>
      <c r="S449" s="393">
        <f t="shared" si="25"/>
        <v>0</v>
      </c>
      <c r="T449" s="393">
        <f t="shared" si="26"/>
        <v>0</v>
      </c>
      <c r="U449" s="394">
        <f t="shared" si="27"/>
        <v>0</v>
      </c>
      <c r="W449" s="386"/>
      <c r="X449" s="386"/>
    </row>
    <row r="450" spans="1:24">
      <c r="A450" s="387" t="s">
        <v>188</v>
      </c>
      <c r="B450" s="389"/>
      <c r="C450" s="435"/>
      <c r="D450" s="389"/>
      <c r="E450" s="388"/>
      <c r="F450" s="359"/>
      <c r="G450" s="359"/>
      <c r="H450" s="359"/>
      <c r="I450" s="390"/>
      <c r="J450" s="358"/>
      <c r="K450" s="358"/>
      <c r="L450" s="358"/>
      <c r="M450" s="388"/>
      <c r="N450" s="437"/>
      <c r="O450" s="435"/>
      <c r="P450" s="391"/>
      <c r="Q450" s="433"/>
      <c r="R450" s="393">
        <f t="shared" si="24"/>
        <v>0</v>
      </c>
      <c r="S450" s="393">
        <f t="shared" si="25"/>
        <v>0</v>
      </c>
      <c r="T450" s="393">
        <f t="shared" si="26"/>
        <v>0</v>
      </c>
      <c r="U450" s="394">
        <f t="shared" si="27"/>
        <v>0</v>
      </c>
      <c r="W450" s="386"/>
      <c r="X450" s="386"/>
    </row>
    <row r="451" spans="1:24">
      <c r="A451" s="387" t="s">
        <v>188</v>
      </c>
      <c r="B451" s="389"/>
      <c r="C451" s="435"/>
      <c r="D451" s="389"/>
      <c r="E451" s="388"/>
      <c r="F451" s="359"/>
      <c r="G451" s="359"/>
      <c r="H451" s="359"/>
      <c r="I451" s="390"/>
      <c r="J451" s="358"/>
      <c r="K451" s="358"/>
      <c r="L451" s="358"/>
      <c r="M451" s="388"/>
      <c r="N451" s="437"/>
      <c r="O451" s="435"/>
      <c r="P451" s="391"/>
      <c r="Q451" s="433"/>
      <c r="R451" s="393">
        <f t="shared" si="24"/>
        <v>0</v>
      </c>
      <c r="S451" s="393">
        <f t="shared" si="25"/>
        <v>0</v>
      </c>
      <c r="T451" s="393">
        <f t="shared" si="26"/>
        <v>0</v>
      </c>
      <c r="U451" s="394">
        <f t="shared" si="27"/>
        <v>0</v>
      </c>
      <c r="W451" s="386"/>
      <c r="X451" s="386"/>
    </row>
    <row r="452" spans="1:24">
      <c r="A452" s="387" t="s">
        <v>188</v>
      </c>
      <c r="B452" s="389"/>
      <c r="C452" s="435"/>
      <c r="D452" s="389"/>
      <c r="E452" s="388"/>
      <c r="F452" s="359"/>
      <c r="G452" s="359"/>
      <c r="H452" s="359"/>
      <c r="I452" s="390"/>
      <c r="J452" s="358"/>
      <c r="K452" s="358"/>
      <c r="L452" s="358"/>
      <c r="M452" s="388"/>
      <c r="N452" s="437"/>
      <c r="O452" s="435"/>
      <c r="P452" s="391"/>
      <c r="Q452" s="433"/>
      <c r="R452" s="393">
        <f t="shared" si="24"/>
        <v>0</v>
      </c>
      <c r="S452" s="393">
        <f t="shared" si="25"/>
        <v>0</v>
      </c>
      <c r="T452" s="393">
        <f t="shared" si="26"/>
        <v>0</v>
      </c>
      <c r="U452" s="394">
        <f t="shared" si="27"/>
        <v>0</v>
      </c>
      <c r="W452" s="386"/>
      <c r="X452" s="386"/>
    </row>
    <row r="453" spans="1:24">
      <c r="A453" s="387" t="s">
        <v>188</v>
      </c>
      <c r="B453" s="389"/>
      <c r="C453" s="435"/>
      <c r="D453" s="389"/>
      <c r="E453" s="388"/>
      <c r="F453" s="359"/>
      <c r="G453" s="359"/>
      <c r="H453" s="359"/>
      <c r="I453" s="390"/>
      <c r="J453" s="358"/>
      <c r="K453" s="358"/>
      <c r="L453" s="358"/>
      <c r="M453" s="388"/>
      <c r="N453" s="437"/>
      <c r="O453" s="435"/>
      <c r="P453" s="391"/>
      <c r="Q453" s="433"/>
      <c r="R453" s="393">
        <f t="shared" si="24"/>
        <v>0</v>
      </c>
      <c r="S453" s="393">
        <f t="shared" si="25"/>
        <v>0</v>
      </c>
      <c r="T453" s="393">
        <f t="shared" si="26"/>
        <v>0</v>
      </c>
      <c r="U453" s="394">
        <f t="shared" si="27"/>
        <v>0</v>
      </c>
      <c r="W453" s="386"/>
      <c r="X453" s="386"/>
    </row>
    <row r="454" spans="1:24">
      <c r="A454" s="387" t="s">
        <v>188</v>
      </c>
      <c r="B454" s="389"/>
      <c r="C454" s="435"/>
      <c r="D454" s="389"/>
      <c r="E454" s="388"/>
      <c r="F454" s="359"/>
      <c r="G454" s="359"/>
      <c r="H454" s="359"/>
      <c r="I454" s="390"/>
      <c r="J454" s="358"/>
      <c r="K454" s="358"/>
      <c r="L454" s="358"/>
      <c r="M454" s="388"/>
      <c r="N454" s="437"/>
      <c r="O454" s="435"/>
      <c r="P454" s="391"/>
      <c r="Q454" s="433"/>
      <c r="R454" s="393">
        <f t="shared" si="24"/>
        <v>0</v>
      </c>
      <c r="S454" s="393">
        <f t="shared" si="25"/>
        <v>0</v>
      </c>
      <c r="T454" s="393">
        <f t="shared" si="26"/>
        <v>0</v>
      </c>
      <c r="U454" s="394">
        <f t="shared" si="27"/>
        <v>0</v>
      </c>
      <c r="W454" s="386"/>
      <c r="X454" s="386"/>
    </row>
    <row r="455" spans="1:24">
      <c r="A455" s="387" t="s">
        <v>188</v>
      </c>
      <c r="B455" s="389"/>
      <c r="C455" s="435"/>
      <c r="D455" s="389"/>
      <c r="E455" s="388"/>
      <c r="F455" s="359"/>
      <c r="G455" s="359"/>
      <c r="H455" s="359"/>
      <c r="I455" s="390"/>
      <c r="J455" s="358"/>
      <c r="K455" s="358"/>
      <c r="L455" s="358"/>
      <c r="M455" s="388"/>
      <c r="N455" s="437"/>
      <c r="O455" s="435"/>
      <c r="P455" s="391"/>
      <c r="Q455" s="433"/>
      <c r="R455" s="393">
        <f t="shared" si="24"/>
        <v>0</v>
      </c>
      <c r="S455" s="393">
        <f t="shared" si="25"/>
        <v>0</v>
      </c>
      <c r="T455" s="393">
        <f t="shared" si="26"/>
        <v>0</v>
      </c>
      <c r="U455" s="394">
        <f t="shared" si="27"/>
        <v>0</v>
      </c>
      <c r="W455" s="386"/>
      <c r="X455" s="386"/>
    </row>
    <row r="456" spans="1:24">
      <c r="A456" s="387" t="s">
        <v>188</v>
      </c>
      <c r="B456" s="389"/>
      <c r="C456" s="435"/>
      <c r="D456" s="389"/>
      <c r="E456" s="388"/>
      <c r="F456" s="359"/>
      <c r="G456" s="359"/>
      <c r="H456" s="359"/>
      <c r="I456" s="390"/>
      <c r="J456" s="358"/>
      <c r="K456" s="358"/>
      <c r="L456" s="358"/>
      <c r="M456" s="388"/>
      <c r="N456" s="437"/>
      <c r="O456" s="435"/>
      <c r="P456" s="391"/>
      <c r="Q456" s="433"/>
      <c r="R456" s="393">
        <f t="shared" si="24"/>
        <v>0</v>
      </c>
      <c r="S456" s="393">
        <f t="shared" si="25"/>
        <v>0</v>
      </c>
      <c r="T456" s="393">
        <f t="shared" si="26"/>
        <v>0</v>
      </c>
      <c r="U456" s="394">
        <f t="shared" si="27"/>
        <v>0</v>
      </c>
      <c r="W456" s="386"/>
      <c r="X456" s="386"/>
    </row>
    <row r="457" spans="1:24">
      <c r="A457" s="387" t="s">
        <v>188</v>
      </c>
      <c r="B457" s="389"/>
      <c r="C457" s="435"/>
      <c r="D457" s="389"/>
      <c r="E457" s="388"/>
      <c r="F457" s="359"/>
      <c r="G457" s="359"/>
      <c r="H457" s="359"/>
      <c r="I457" s="390"/>
      <c r="J457" s="358"/>
      <c r="K457" s="358"/>
      <c r="L457" s="358"/>
      <c r="M457" s="388"/>
      <c r="N457" s="437"/>
      <c r="O457" s="435"/>
      <c r="P457" s="391"/>
      <c r="Q457" s="433"/>
      <c r="R457" s="393">
        <f t="shared" si="24"/>
        <v>0</v>
      </c>
      <c r="S457" s="393">
        <f t="shared" si="25"/>
        <v>0</v>
      </c>
      <c r="T457" s="393">
        <f t="shared" si="26"/>
        <v>0</v>
      </c>
      <c r="U457" s="394">
        <f t="shared" si="27"/>
        <v>0</v>
      </c>
      <c r="W457" s="386"/>
      <c r="X457" s="386"/>
    </row>
    <row r="458" spans="1:24">
      <c r="A458" s="387" t="s">
        <v>188</v>
      </c>
      <c r="B458" s="389"/>
      <c r="C458" s="435"/>
      <c r="D458" s="389"/>
      <c r="E458" s="388"/>
      <c r="F458" s="359"/>
      <c r="G458" s="359"/>
      <c r="H458" s="359"/>
      <c r="I458" s="390"/>
      <c r="J458" s="358"/>
      <c r="K458" s="358"/>
      <c r="L458" s="358"/>
      <c r="M458" s="388"/>
      <c r="N458" s="437"/>
      <c r="O458" s="435"/>
      <c r="P458" s="391"/>
      <c r="Q458" s="433"/>
      <c r="R458" s="393">
        <f t="shared" si="24"/>
        <v>0</v>
      </c>
      <c r="S458" s="393">
        <f t="shared" si="25"/>
        <v>0</v>
      </c>
      <c r="T458" s="393">
        <f t="shared" si="26"/>
        <v>0</v>
      </c>
      <c r="U458" s="394">
        <f t="shared" si="27"/>
        <v>0</v>
      </c>
      <c r="W458" s="386"/>
      <c r="X458" s="386"/>
    </row>
    <row r="459" spans="1:24">
      <c r="A459" s="387" t="s">
        <v>188</v>
      </c>
      <c r="B459" s="389"/>
      <c r="C459" s="435"/>
      <c r="D459" s="389"/>
      <c r="E459" s="388"/>
      <c r="F459" s="359"/>
      <c r="G459" s="359"/>
      <c r="H459" s="359"/>
      <c r="I459" s="390"/>
      <c r="J459" s="358"/>
      <c r="K459" s="358"/>
      <c r="L459" s="358"/>
      <c r="M459" s="388"/>
      <c r="N459" s="437"/>
      <c r="O459" s="435"/>
      <c r="P459" s="391"/>
      <c r="Q459" s="433"/>
      <c r="R459" s="393">
        <f t="shared" si="24"/>
        <v>0</v>
      </c>
      <c r="S459" s="393">
        <f t="shared" si="25"/>
        <v>0</v>
      </c>
      <c r="T459" s="393">
        <f t="shared" si="26"/>
        <v>0</v>
      </c>
      <c r="U459" s="394">
        <f t="shared" si="27"/>
        <v>0</v>
      </c>
      <c r="W459" s="386"/>
      <c r="X459" s="386"/>
    </row>
    <row r="460" spans="1:24">
      <c r="A460" s="387" t="s">
        <v>188</v>
      </c>
      <c r="B460" s="389"/>
      <c r="C460" s="435"/>
      <c r="D460" s="389"/>
      <c r="E460" s="388"/>
      <c r="F460" s="359"/>
      <c r="G460" s="359"/>
      <c r="H460" s="359"/>
      <c r="I460" s="390"/>
      <c r="J460" s="358"/>
      <c r="K460" s="358"/>
      <c r="L460" s="358"/>
      <c r="M460" s="388"/>
      <c r="N460" s="437"/>
      <c r="O460" s="435"/>
      <c r="P460" s="391"/>
      <c r="Q460" s="433"/>
      <c r="R460" s="393">
        <f t="shared" si="24"/>
        <v>0</v>
      </c>
      <c r="S460" s="393">
        <f t="shared" si="25"/>
        <v>0</v>
      </c>
      <c r="T460" s="393">
        <f t="shared" si="26"/>
        <v>0</v>
      </c>
      <c r="U460" s="394">
        <f t="shared" si="27"/>
        <v>0</v>
      </c>
      <c r="W460" s="386"/>
      <c r="X460" s="386"/>
    </row>
    <row r="461" spans="1:24">
      <c r="A461" s="387" t="s">
        <v>188</v>
      </c>
      <c r="B461" s="389"/>
      <c r="C461" s="435"/>
      <c r="D461" s="389"/>
      <c r="E461" s="388"/>
      <c r="F461" s="359"/>
      <c r="G461" s="359"/>
      <c r="H461" s="359"/>
      <c r="I461" s="390"/>
      <c r="J461" s="358"/>
      <c r="K461" s="358"/>
      <c r="L461" s="358"/>
      <c r="M461" s="388"/>
      <c r="N461" s="437"/>
      <c r="O461" s="435"/>
      <c r="P461" s="391"/>
      <c r="Q461" s="433"/>
      <c r="R461" s="393">
        <f t="shared" ref="R461:T462" si="28">IFERROR(F461*J461,0)</f>
        <v>0</v>
      </c>
      <c r="S461" s="393">
        <f t="shared" si="28"/>
        <v>0</v>
      </c>
      <c r="T461" s="393">
        <f t="shared" si="28"/>
        <v>0</v>
      </c>
      <c r="U461" s="394">
        <f>IFERROR(R461+S461+T461,0)</f>
        <v>0</v>
      </c>
      <c r="W461" s="386"/>
      <c r="X461" s="386"/>
    </row>
    <row r="462" spans="1:24" ht="15.6" thickBot="1">
      <c r="A462" s="395" t="s">
        <v>188</v>
      </c>
      <c r="B462" s="397"/>
      <c r="C462" s="436"/>
      <c r="D462" s="397"/>
      <c r="E462" s="396"/>
      <c r="F462" s="360"/>
      <c r="G462" s="360"/>
      <c r="H462" s="360"/>
      <c r="I462" s="398"/>
      <c r="J462" s="361"/>
      <c r="K462" s="361"/>
      <c r="L462" s="361"/>
      <c r="M462" s="396"/>
      <c r="N462" s="438"/>
      <c r="O462" s="436"/>
      <c r="P462" s="399"/>
      <c r="Q462" s="434"/>
      <c r="R462" s="401">
        <f t="shared" si="28"/>
        <v>0</v>
      </c>
      <c r="S462" s="401">
        <f t="shared" si="28"/>
        <v>0</v>
      </c>
      <c r="T462" s="401">
        <f t="shared" si="28"/>
        <v>0</v>
      </c>
      <c r="U462" s="402">
        <f>IFERROR(R462+S462+T462,0)</f>
        <v>0</v>
      </c>
      <c r="W462" s="386"/>
      <c r="X462" s="386"/>
    </row>
    <row r="463" spans="1:24">
      <c r="A463" s="403"/>
      <c r="B463" s="430"/>
      <c r="C463" s="430"/>
      <c r="D463" s="430"/>
      <c r="E463" s="430"/>
      <c r="F463" s="431"/>
      <c r="G463" s="431"/>
      <c r="H463" s="431"/>
      <c r="I463" s="431"/>
      <c r="J463" s="431"/>
      <c r="K463" s="431"/>
      <c r="L463" s="431"/>
      <c r="M463" s="431"/>
      <c r="N463" s="431"/>
      <c r="O463" s="431"/>
      <c r="P463" s="430"/>
      <c r="Q463" s="431"/>
      <c r="R463" s="405"/>
      <c r="S463" s="405"/>
      <c r="T463" s="405"/>
      <c r="U463" s="406"/>
    </row>
    <row r="464" spans="1:24" ht="15.6" thickBot="1">
      <c r="A464" s="387"/>
      <c r="B464" s="388"/>
      <c r="C464" s="388"/>
      <c r="D464" s="388"/>
      <c r="E464" s="388"/>
      <c r="F464" s="432"/>
      <c r="G464" s="432"/>
      <c r="H464" s="432"/>
      <c r="I464" s="432"/>
      <c r="J464" s="432"/>
      <c r="K464" s="432"/>
      <c r="L464" s="432"/>
      <c r="M464" s="432"/>
      <c r="N464" s="432"/>
      <c r="O464" s="432"/>
      <c r="P464" s="388"/>
      <c r="Q464" s="432"/>
      <c r="R464" s="408">
        <f>SUM(R12:R462)</f>
        <v>0</v>
      </c>
      <c r="S464" s="408">
        <f>SUM(S12:S462)</f>
        <v>0</v>
      </c>
      <c r="T464" s="408">
        <f>SUM(T12:T462)</f>
        <v>0</v>
      </c>
      <c r="U464" s="409">
        <f>SUM(U12:U462)</f>
        <v>0</v>
      </c>
      <c r="W464" s="410"/>
    </row>
    <row r="465" spans="1:23" ht="15.6" thickTop="1">
      <c r="A465" s="387"/>
      <c r="B465" s="388"/>
      <c r="C465" s="388"/>
      <c r="D465" s="388"/>
      <c r="E465" s="388"/>
      <c r="F465" s="388"/>
      <c r="G465" s="388"/>
      <c r="H465" s="388"/>
      <c r="I465" s="388"/>
      <c r="J465" s="388"/>
      <c r="K465" s="388"/>
      <c r="L465" s="388"/>
      <c r="M465" s="388"/>
      <c r="N465" s="388"/>
      <c r="O465" s="388"/>
      <c r="P465" s="388"/>
      <c r="Q465" s="388"/>
      <c r="R465" s="390"/>
      <c r="S465" s="390"/>
      <c r="T465" s="390"/>
      <c r="U465" s="411"/>
    </row>
    <row r="466" spans="1:23">
      <c r="A466" s="387"/>
      <c r="B466" s="633"/>
      <c r="C466" s="633"/>
      <c r="D466" s="633"/>
      <c r="E466" s="388"/>
      <c r="F466" s="388"/>
      <c r="G466" s="634"/>
      <c r="H466" s="634"/>
      <c r="I466" s="634"/>
      <c r="J466" s="634"/>
      <c r="K466" s="634"/>
      <c r="L466" s="388"/>
      <c r="M466" s="388"/>
      <c r="N466" s="388"/>
      <c r="O466" s="388"/>
      <c r="P466" s="630" t="s">
        <v>195</v>
      </c>
      <c r="Q466" s="631"/>
      <c r="R466" s="631"/>
      <c r="S466" s="631"/>
      <c r="T466" s="631" t="s">
        <v>196</v>
      </c>
      <c r="U466" s="412">
        <f>U464/1000</f>
        <v>0</v>
      </c>
    </row>
    <row r="467" spans="1:23">
      <c r="A467" s="387"/>
      <c r="B467" s="635" t="s">
        <v>190</v>
      </c>
      <c r="C467" s="636"/>
      <c r="D467" s="636"/>
      <c r="E467" s="388"/>
      <c r="F467" s="388"/>
      <c r="G467" s="632" t="s">
        <v>191</v>
      </c>
      <c r="H467" s="632"/>
      <c r="I467" s="632"/>
      <c r="J467" s="632"/>
      <c r="K467" s="632"/>
      <c r="L467" s="388"/>
      <c r="M467" s="388"/>
      <c r="N467" s="388"/>
      <c r="O467" s="388"/>
      <c r="P467" s="388"/>
      <c r="Q467" s="388"/>
      <c r="R467" s="388"/>
      <c r="S467" s="388"/>
      <c r="T467" s="388"/>
      <c r="U467" s="413"/>
    </row>
    <row r="468" spans="1:23" ht="15.6" thickBot="1">
      <c r="A468" s="387"/>
      <c r="B468" s="388"/>
      <c r="C468" s="388"/>
      <c r="D468" s="388"/>
      <c r="E468" s="388"/>
      <c r="F468" s="388"/>
      <c r="G468" s="388"/>
      <c r="H468" s="388"/>
      <c r="I468" s="388"/>
      <c r="J468" s="388"/>
      <c r="K468" s="388"/>
      <c r="L468" s="388"/>
      <c r="M468" s="388"/>
      <c r="N468" s="388"/>
      <c r="O468" s="388"/>
      <c r="P468" s="388"/>
      <c r="Q468" s="414"/>
      <c r="R468" s="630" t="s">
        <v>197</v>
      </c>
      <c r="S468" s="631"/>
      <c r="T468" s="631"/>
      <c r="U468" s="415">
        <f>'Fracción II 1er 2026'!U466+'Fracción II 2do 2026'!U466</f>
        <v>116665.9883</v>
      </c>
    </row>
    <row r="469" spans="1:23" ht="15.6" thickTop="1">
      <c r="A469" s="387"/>
      <c r="B469" s="388"/>
      <c r="C469" s="388"/>
      <c r="D469" s="388"/>
      <c r="E469" s="388"/>
      <c r="F469" s="388"/>
      <c r="G469" s="388"/>
      <c r="H469" s="388"/>
      <c r="I469" s="388"/>
      <c r="J469" s="388"/>
      <c r="K469" s="388"/>
      <c r="L469" s="388"/>
      <c r="M469" s="388"/>
      <c r="N469" s="388"/>
      <c r="O469" s="388"/>
      <c r="P469" s="388"/>
      <c r="Q469" s="414"/>
      <c r="R469" s="388"/>
      <c r="S469" s="388"/>
      <c r="T469" s="388"/>
      <c r="U469" s="416"/>
    </row>
    <row r="470" spans="1:23">
      <c r="A470" s="387"/>
      <c r="B470" s="388"/>
      <c r="C470" s="388"/>
      <c r="D470" s="388"/>
      <c r="E470" s="388"/>
      <c r="F470" s="388"/>
      <c r="G470" s="388"/>
      <c r="H470" s="388"/>
      <c r="I470" s="388"/>
      <c r="J470" s="388"/>
      <c r="K470" s="388"/>
      <c r="L470" s="388"/>
      <c r="M470" s="388"/>
      <c r="N470" s="388"/>
      <c r="O470" s="388"/>
      <c r="P470" s="388"/>
      <c r="Q470" s="414"/>
      <c r="R470" s="388"/>
      <c r="S470" s="388"/>
      <c r="T470" s="388"/>
      <c r="U470" s="417"/>
    </row>
    <row r="471" spans="1:23">
      <c r="A471" s="387"/>
      <c r="B471" s="388"/>
      <c r="C471" s="388"/>
      <c r="D471" s="388"/>
      <c r="E471" s="388"/>
      <c r="F471" s="388"/>
      <c r="G471" s="388"/>
      <c r="H471" s="388"/>
      <c r="I471" s="388"/>
      <c r="J471" s="388"/>
      <c r="K471" s="388"/>
      <c r="L471" s="388"/>
      <c r="M471" s="388"/>
      <c r="N471" s="388"/>
      <c r="O471" s="388"/>
      <c r="P471" s="388"/>
      <c r="Q471" s="414"/>
      <c r="R471" s="388"/>
      <c r="S471" s="388"/>
      <c r="T471" s="388"/>
      <c r="U471" s="417"/>
    </row>
    <row r="472" spans="1:23">
      <c r="A472" s="387"/>
      <c r="B472" s="388"/>
      <c r="C472" s="388"/>
      <c r="D472" s="388"/>
      <c r="E472" s="388"/>
      <c r="F472" s="388"/>
      <c r="G472" s="388"/>
      <c r="H472" s="388"/>
      <c r="I472" s="388"/>
      <c r="J472" s="388"/>
      <c r="K472" s="388"/>
      <c r="L472" s="388"/>
      <c r="M472" s="388"/>
      <c r="N472" s="388"/>
      <c r="O472" s="388"/>
      <c r="P472" s="414"/>
      <c r="Q472" s="414"/>
      <c r="R472" s="418"/>
      <c r="S472" s="418"/>
      <c r="T472" s="418"/>
      <c r="U472" s="417"/>
      <c r="W472" s="419"/>
    </row>
    <row r="473" spans="1:23">
      <c r="A473" s="387"/>
      <c r="U473" s="420"/>
      <c r="W473" s="421"/>
    </row>
    <row r="474" spans="1:23" ht="15.6" thickBot="1">
      <c r="A474" s="422"/>
      <c r="B474" s="423"/>
      <c r="C474" s="423"/>
      <c r="D474" s="423"/>
      <c r="E474" s="423"/>
      <c r="F474" s="424"/>
      <c r="G474" s="424"/>
      <c r="H474" s="424"/>
      <c r="I474" s="424"/>
      <c r="J474" s="424"/>
      <c r="K474" s="424"/>
      <c r="L474" s="424"/>
      <c r="M474" s="424"/>
      <c r="N474" s="424"/>
      <c r="O474" s="424"/>
      <c r="P474" s="423"/>
      <c r="Q474" s="424"/>
      <c r="R474" s="424"/>
      <c r="S474" s="424"/>
      <c r="T474" s="424"/>
      <c r="U474" s="425"/>
    </row>
    <row r="475" spans="1:23">
      <c r="F475" s="426"/>
      <c r="G475" s="426"/>
      <c r="H475" s="426"/>
      <c r="I475" s="426"/>
      <c r="J475" s="426"/>
      <c r="K475" s="426"/>
      <c r="L475" s="426"/>
      <c r="M475" s="426"/>
      <c r="N475" s="426"/>
      <c r="O475" s="426"/>
      <c r="Q475" s="426"/>
    </row>
    <row r="476" spans="1:23">
      <c r="R476" s="427"/>
      <c r="S476" s="427"/>
      <c r="T476" s="427"/>
      <c r="W476" s="421"/>
    </row>
    <row r="479" spans="1:23">
      <c r="S479" s="426"/>
    </row>
  </sheetData>
  <sheetProtection insertRows="0"/>
  <mergeCells count="18">
    <mergeCell ref="G466:K466"/>
    <mergeCell ref="P466:T466"/>
    <mergeCell ref="A6:P6"/>
    <mergeCell ref="R6:U6"/>
    <mergeCell ref="R468:T468"/>
    <mergeCell ref="A7:A9"/>
    <mergeCell ref="B7:P7"/>
    <mergeCell ref="B8:B9"/>
    <mergeCell ref="D8:D9"/>
    <mergeCell ref="F8:H8"/>
    <mergeCell ref="J8:L8"/>
    <mergeCell ref="N8:N9"/>
    <mergeCell ref="P8:P9"/>
    <mergeCell ref="R8:U8"/>
    <mergeCell ref="B467:D467"/>
    <mergeCell ref="G467:K467"/>
    <mergeCell ref="A10:U10"/>
    <mergeCell ref="B466:D466"/>
  </mergeCells>
  <printOptions horizontalCentered="1"/>
  <pageMargins left="0.23622047244094491" right="0.23622047244094491" top="0.27559055118110237" bottom="0.27559055118110237" header="0" footer="0"/>
  <pageSetup scale="51" fitToHeight="1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C39326"/>
    <pageSetUpPr fitToPage="1"/>
  </sheetPr>
  <dimension ref="A1:X479"/>
  <sheetViews>
    <sheetView showGridLines="0" zoomScaleNormal="100" zoomScaleSheetLayoutView="90" zoomScalePageLayoutView="80" workbookViewId="0">
      <selection activeCell="B12" sqref="B12"/>
    </sheetView>
  </sheetViews>
  <sheetFormatPr baseColWidth="10" defaultColWidth="11.44140625" defaultRowHeight="15"/>
  <cols>
    <col min="1" max="1" width="15.88671875" style="75" customWidth="1"/>
    <col min="2" max="2" width="35.6640625" style="75" customWidth="1"/>
    <col min="3" max="3" width="1" style="75" customWidth="1"/>
    <col min="4" max="4" width="35.6640625" style="75" customWidth="1"/>
    <col min="5" max="5" width="1" style="75" customWidth="1"/>
    <col min="6" max="7" width="12" style="75" customWidth="1"/>
    <col min="8" max="8" width="12.44140625" style="75" customWidth="1"/>
    <col min="9" max="9" width="1" style="75" customWidth="1"/>
    <col min="10" max="11" width="12" style="75" customWidth="1"/>
    <col min="12" max="12" width="12.44140625" style="75" customWidth="1"/>
    <col min="13" max="13" width="1" style="75" customWidth="1"/>
    <col min="14" max="14" width="19.44140625" style="75" customWidth="1"/>
    <col min="15" max="15" width="1" style="75" customWidth="1"/>
    <col min="16" max="16" width="16.88671875" style="75" customWidth="1"/>
    <col min="17" max="17" width="1" style="75" hidden="1" customWidth="1"/>
    <col min="18" max="18" width="14.6640625" style="75" customWidth="1"/>
    <col min="19" max="20" width="15.44140625" style="75" customWidth="1"/>
    <col min="21" max="21" width="17.109375" style="75" customWidth="1"/>
    <col min="22" max="22" width="11.44140625" style="75"/>
    <col min="23" max="23" width="12.6640625" style="75" bestFit="1" customWidth="1"/>
    <col min="24" max="16384" width="11.441406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198</v>
      </c>
      <c r="B5" s="73"/>
      <c r="C5" s="73"/>
      <c r="D5" s="73"/>
      <c r="E5" s="73"/>
      <c r="F5" s="73"/>
      <c r="G5" s="73"/>
      <c r="H5" s="73"/>
      <c r="I5" s="73"/>
      <c r="J5" s="73"/>
      <c r="K5" s="73"/>
      <c r="L5" s="73"/>
      <c r="M5" s="73"/>
      <c r="N5" s="73"/>
      <c r="O5" s="73"/>
      <c r="P5" s="73"/>
      <c r="Q5" s="73"/>
      <c r="R5" s="345"/>
      <c r="S5" s="345"/>
      <c r="T5" s="345"/>
      <c r="U5" s="347"/>
    </row>
    <row r="6" spans="1:24" ht="23.25" customHeight="1">
      <c r="A6" s="612" t="s">
        <v>10</v>
      </c>
      <c r="B6" s="613"/>
      <c r="C6" s="613"/>
      <c r="D6" s="613"/>
      <c r="E6" s="613"/>
      <c r="F6" s="613"/>
      <c r="G6" s="613"/>
      <c r="H6" s="613"/>
      <c r="I6" s="613"/>
      <c r="J6" s="613"/>
      <c r="K6" s="613"/>
      <c r="L6" s="613"/>
      <c r="M6" s="613"/>
      <c r="N6" s="613"/>
      <c r="O6" s="613"/>
      <c r="P6" s="614"/>
      <c r="Q6" s="74"/>
      <c r="R6" s="615" t="s">
        <v>45</v>
      </c>
      <c r="S6" s="613"/>
      <c r="T6" s="613"/>
      <c r="U6" s="616"/>
    </row>
    <row r="7" spans="1:24" ht="30" customHeight="1">
      <c r="A7" s="622" t="s">
        <v>178</v>
      </c>
      <c r="B7" s="627" t="s">
        <v>179</v>
      </c>
      <c r="C7" s="628"/>
      <c r="D7" s="628"/>
      <c r="E7" s="628"/>
      <c r="F7" s="628"/>
      <c r="G7" s="628"/>
      <c r="H7" s="628"/>
      <c r="I7" s="628"/>
      <c r="J7" s="628"/>
      <c r="K7" s="628"/>
      <c r="L7" s="628"/>
      <c r="M7" s="628"/>
      <c r="N7" s="628"/>
      <c r="O7" s="628"/>
      <c r="P7" s="629"/>
      <c r="Q7" s="349"/>
      <c r="R7" s="350"/>
      <c r="S7" s="350"/>
      <c r="T7" s="350"/>
      <c r="U7" s="351"/>
    </row>
    <row r="8" spans="1:24" ht="25.5" customHeight="1">
      <c r="A8" s="623"/>
      <c r="B8" s="624" t="s">
        <v>180</v>
      </c>
      <c r="C8" s="352"/>
      <c r="D8" s="625" t="s">
        <v>181</v>
      </c>
      <c r="E8" s="353"/>
      <c r="F8" s="617" t="s">
        <v>182</v>
      </c>
      <c r="G8" s="618"/>
      <c r="H8" s="619"/>
      <c r="I8" s="352"/>
      <c r="J8" s="620" t="s">
        <v>183</v>
      </c>
      <c r="K8" s="620"/>
      <c r="L8" s="620"/>
      <c r="M8" s="353"/>
      <c r="N8" s="620" t="s">
        <v>184</v>
      </c>
      <c r="O8" s="353"/>
      <c r="P8" s="620" t="s">
        <v>185</v>
      </c>
      <c r="Q8" s="353"/>
      <c r="R8" s="620" t="s">
        <v>186</v>
      </c>
      <c r="S8" s="620"/>
      <c r="T8" s="620"/>
      <c r="U8" s="621"/>
    </row>
    <row r="9" spans="1:24" ht="27.75" customHeight="1">
      <c r="A9" s="623"/>
      <c r="B9" s="624"/>
      <c r="C9" s="384"/>
      <c r="D9" s="625"/>
      <c r="E9" s="385"/>
      <c r="F9" s="76" t="s">
        <v>199</v>
      </c>
      <c r="G9" s="76" t="s">
        <v>162</v>
      </c>
      <c r="H9" s="76" t="s">
        <v>163</v>
      </c>
      <c r="I9" s="384"/>
      <c r="J9" s="76" t="s">
        <v>199</v>
      </c>
      <c r="K9" s="76" t="s">
        <v>162</v>
      </c>
      <c r="L9" s="76" t="s">
        <v>163</v>
      </c>
      <c r="M9" s="385"/>
      <c r="N9" s="626"/>
      <c r="O9" s="385"/>
      <c r="P9" s="626"/>
      <c r="Q9" s="385"/>
      <c r="R9" s="76" t="s">
        <v>199</v>
      </c>
      <c r="S9" s="76" t="s">
        <v>162</v>
      </c>
      <c r="T9" s="76" t="s">
        <v>163</v>
      </c>
      <c r="U9" s="354" t="s">
        <v>200</v>
      </c>
    </row>
    <row r="10" spans="1:24" ht="10.5" customHeight="1">
      <c r="A10" s="609"/>
      <c r="B10" s="610"/>
      <c r="C10" s="610"/>
      <c r="D10" s="610"/>
      <c r="E10" s="610"/>
      <c r="F10" s="610"/>
      <c r="G10" s="610"/>
      <c r="H10" s="610"/>
      <c r="I10" s="610"/>
      <c r="J10" s="610"/>
      <c r="K10" s="610"/>
      <c r="L10" s="610"/>
      <c r="M10" s="610"/>
      <c r="N10" s="610"/>
      <c r="O10" s="610"/>
      <c r="P10" s="610"/>
      <c r="Q10" s="610"/>
      <c r="R10" s="610"/>
      <c r="S10" s="610"/>
      <c r="T10" s="610"/>
      <c r="U10" s="611"/>
    </row>
    <row r="11" spans="1:24" ht="60" customHeight="1">
      <c r="A11" s="355" t="str">
        <f>VLOOKUP('Hoja de trabajo'!$A$2,Hoja1!$B$1:$C$36,2,FALSE)</f>
        <v>U. de Guanajuato</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c r="C12" s="435"/>
      <c r="D12" s="389"/>
      <c r="E12" s="388"/>
      <c r="F12" s="357"/>
      <c r="G12" s="357"/>
      <c r="H12" s="357"/>
      <c r="I12" s="390"/>
      <c r="J12" s="358"/>
      <c r="K12" s="358"/>
      <c r="L12" s="358"/>
      <c r="M12" s="388"/>
      <c r="N12" s="439"/>
      <c r="O12" s="435"/>
      <c r="P12" s="428"/>
      <c r="Q12" s="392"/>
      <c r="R12" s="393">
        <f>IFERROR(F12*J12,0)</f>
        <v>0</v>
      </c>
      <c r="S12" s="393">
        <f>IFERROR(G12*K12,0)</f>
        <v>0</v>
      </c>
      <c r="T12" s="393">
        <f>IFERROR(H12*L12,0)</f>
        <v>0</v>
      </c>
      <c r="U12" s="394">
        <f>IFERROR(R12+S12+T12,0)</f>
        <v>0</v>
      </c>
      <c r="W12" s="386"/>
      <c r="X12" s="386"/>
    </row>
    <row r="13" spans="1:24">
      <c r="A13" s="387" t="s">
        <v>188</v>
      </c>
      <c r="B13" s="389"/>
      <c r="C13" s="435"/>
      <c r="D13" s="389"/>
      <c r="E13" s="388"/>
      <c r="F13" s="357"/>
      <c r="G13" s="357"/>
      <c r="H13" s="357"/>
      <c r="I13" s="390"/>
      <c r="J13" s="358"/>
      <c r="K13" s="358"/>
      <c r="L13" s="358"/>
      <c r="M13" s="388"/>
      <c r="N13" s="437"/>
      <c r="O13" s="435"/>
      <c r="P13" s="428"/>
      <c r="Q13" s="392"/>
      <c r="R13" s="393">
        <f t="shared" ref="R13:T76" si="0">IFERROR(F13*J13,0)</f>
        <v>0</v>
      </c>
      <c r="S13" s="393">
        <f t="shared" si="0"/>
        <v>0</v>
      </c>
      <c r="T13" s="393">
        <f t="shared" si="0"/>
        <v>0</v>
      </c>
      <c r="U13" s="394">
        <f t="shared" ref="U13:U76" si="1">IFERROR(R13+S13+T13,0)</f>
        <v>0</v>
      </c>
      <c r="W13" s="386"/>
      <c r="X13" s="386"/>
    </row>
    <row r="14" spans="1:24">
      <c r="A14" s="387" t="s">
        <v>188</v>
      </c>
      <c r="B14" s="389"/>
      <c r="C14" s="435"/>
      <c r="D14" s="389"/>
      <c r="E14" s="388"/>
      <c r="F14" s="357"/>
      <c r="G14" s="357"/>
      <c r="H14" s="357"/>
      <c r="I14" s="390"/>
      <c r="J14" s="358"/>
      <c r="K14" s="358"/>
      <c r="L14" s="358"/>
      <c r="M14" s="388"/>
      <c r="N14" s="437"/>
      <c r="O14" s="435"/>
      <c r="P14" s="428"/>
      <c r="Q14" s="392"/>
      <c r="R14" s="393">
        <f t="shared" si="0"/>
        <v>0</v>
      </c>
      <c r="S14" s="393">
        <f t="shared" si="0"/>
        <v>0</v>
      </c>
      <c r="T14" s="393">
        <f t="shared" si="0"/>
        <v>0</v>
      </c>
      <c r="U14" s="394">
        <f t="shared" si="1"/>
        <v>0</v>
      </c>
      <c r="W14" s="386"/>
      <c r="X14" s="386"/>
    </row>
    <row r="15" spans="1:24">
      <c r="A15" s="387" t="s">
        <v>188</v>
      </c>
      <c r="B15" s="389"/>
      <c r="C15" s="435"/>
      <c r="D15" s="389"/>
      <c r="E15" s="388"/>
      <c r="F15" s="357"/>
      <c r="G15" s="357"/>
      <c r="H15" s="357"/>
      <c r="I15" s="390"/>
      <c r="J15" s="358"/>
      <c r="K15" s="358"/>
      <c r="L15" s="358"/>
      <c r="M15" s="388"/>
      <c r="N15" s="437"/>
      <c r="O15" s="435"/>
      <c r="P15" s="428"/>
      <c r="Q15" s="392"/>
      <c r="R15" s="393">
        <f t="shared" si="0"/>
        <v>0</v>
      </c>
      <c r="S15" s="393">
        <f t="shared" si="0"/>
        <v>0</v>
      </c>
      <c r="T15" s="393">
        <f t="shared" si="0"/>
        <v>0</v>
      </c>
      <c r="U15" s="394">
        <f t="shared" si="1"/>
        <v>0</v>
      </c>
      <c r="W15" s="386"/>
      <c r="X15" s="386"/>
    </row>
    <row r="16" spans="1:24">
      <c r="A16" s="387" t="s">
        <v>188</v>
      </c>
      <c r="B16" s="389"/>
      <c r="C16" s="435"/>
      <c r="D16" s="389"/>
      <c r="E16" s="388"/>
      <c r="F16" s="357"/>
      <c r="G16" s="357"/>
      <c r="H16" s="357"/>
      <c r="I16" s="390"/>
      <c r="J16" s="358"/>
      <c r="K16" s="358"/>
      <c r="L16" s="358"/>
      <c r="M16" s="388"/>
      <c r="N16" s="437"/>
      <c r="O16" s="435"/>
      <c r="P16" s="428"/>
      <c r="Q16" s="392"/>
      <c r="R16" s="393">
        <f t="shared" si="0"/>
        <v>0</v>
      </c>
      <c r="S16" s="393">
        <f t="shared" si="0"/>
        <v>0</v>
      </c>
      <c r="T16" s="393">
        <f t="shared" si="0"/>
        <v>0</v>
      </c>
      <c r="U16" s="394">
        <f t="shared" si="1"/>
        <v>0</v>
      </c>
      <c r="W16" s="386"/>
      <c r="X16" s="386"/>
    </row>
    <row r="17" spans="1:24">
      <c r="A17" s="387" t="s">
        <v>188</v>
      </c>
      <c r="B17" s="389"/>
      <c r="C17" s="435"/>
      <c r="D17" s="389"/>
      <c r="E17" s="388"/>
      <c r="F17" s="357"/>
      <c r="G17" s="357"/>
      <c r="H17" s="357"/>
      <c r="I17" s="390"/>
      <c r="J17" s="358"/>
      <c r="K17" s="358"/>
      <c r="L17" s="358"/>
      <c r="M17" s="388"/>
      <c r="N17" s="437"/>
      <c r="O17" s="435"/>
      <c r="P17" s="428"/>
      <c r="Q17" s="392"/>
      <c r="R17" s="393">
        <f t="shared" si="0"/>
        <v>0</v>
      </c>
      <c r="S17" s="393">
        <f t="shared" si="0"/>
        <v>0</v>
      </c>
      <c r="T17" s="393">
        <f t="shared" si="0"/>
        <v>0</v>
      </c>
      <c r="U17" s="394">
        <f t="shared" si="1"/>
        <v>0</v>
      </c>
      <c r="W17" s="386"/>
      <c r="X17" s="386"/>
    </row>
    <row r="18" spans="1:24">
      <c r="A18" s="387" t="s">
        <v>188</v>
      </c>
      <c r="B18" s="389"/>
      <c r="C18" s="435"/>
      <c r="D18" s="389"/>
      <c r="E18" s="388"/>
      <c r="F18" s="357"/>
      <c r="G18" s="357"/>
      <c r="H18" s="357"/>
      <c r="I18" s="390"/>
      <c r="J18" s="358"/>
      <c r="K18" s="358"/>
      <c r="L18" s="358"/>
      <c r="M18" s="388"/>
      <c r="N18" s="437"/>
      <c r="O18" s="435"/>
      <c r="P18" s="428"/>
      <c r="Q18" s="392"/>
      <c r="R18" s="393">
        <f t="shared" si="0"/>
        <v>0</v>
      </c>
      <c r="S18" s="393">
        <f t="shared" si="0"/>
        <v>0</v>
      </c>
      <c r="T18" s="393">
        <f t="shared" si="0"/>
        <v>0</v>
      </c>
      <c r="U18" s="394">
        <f t="shared" si="1"/>
        <v>0</v>
      </c>
      <c r="W18" s="386"/>
      <c r="X18" s="386"/>
    </row>
    <row r="19" spans="1:24">
      <c r="A19" s="387" t="s">
        <v>188</v>
      </c>
      <c r="B19" s="389"/>
      <c r="C19" s="435"/>
      <c r="D19" s="389"/>
      <c r="E19" s="388"/>
      <c r="F19" s="357"/>
      <c r="G19" s="357"/>
      <c r="H19" s="357"/>
      <c r="I19" s="390"/>
      <c r="J19" s="358"/>
      <c r="K19" s="358"/>
      <c r="L19" s="358"/>
      <c r="M19" s="388"/>
      <c r="N19" s="437"/>
      <c r="O19" s="435"/>
      <c r="P19" s="428"/>
      <c r="Q19" s="392"/>
      <c r="R19" s="393">
        <f t="shared" si="0"/>
        <v>0</v>
      </c>
      <c r="S19" s="393">
        <f t="shared" si="0"/>
        <v>0</v>
      </c>
      <c r="T19" s="393">
        <f t="shared" si="0"/>
        <v>0</v>
      </c>
      <c r="U19" s="394">
        <f t="shared" si="1"/>
        <v>0</v>
      </c>
      <c r="W19" s="386"/>
      <c r="X19" s="386"/>
    </row>
    <row r="20" spans="1:24">
      <c r="A20" s="387" t="s">
        <v>188</v>
      </c>
      <c r="B20" s="389"/>
      <c r="C20" s="435"/>
      <c r="D20" s="389"/>
      <c r="E20" s="388"/>
      <c r="F20" s="357"/>
      <c r="G20" s="357"/>
      <c r="H20" s="357"/>
      <c r="I20" s="390"/>
      <c r="J20" s="358"/>
      <c r="K20" s="358"/>
      <c r="L20" s="358"/>
      <c r="M20" s="388"/>
      <c r="N20" s="437"/>
      <c r="O20" s="435"/>
      <c r="P20" s="428"/>
      <c r="Q20" s="392"/>
      <c r="R20" s="393">
        <f t="shared" si="0"/>
        <v>0</v>
      </c>
      <c r="S20" s="393">
        <f t="shared" si="0"/>
        <v>0</v>
      </c>
      <c r="T20" s="393">
        <f t="shared" si="0"/>
        <v>0</v>
      </c>
      <c r="U20" s="394">
        <f t="shared" si="1"/>
        <v>0</v>
      </c>
      <c r="W20" s="386"/>
      <c r="X20" s="386"/>
    </row>
    <row r="21" spans="1:24">
      <c r="A21" s="387" t="s">
        <v>188</v>
      </c>
      <c r="B21" s="389"/>
      <c r="C21" s="435"/>
      <c r="D21" s="389"/>
      <c r="E21" s="388"/>
      <c r="F21" s="357"/>
      <c r="G21" s="357"/>
      <c r="H21" s="357"/>
      <c r="I21" s="390"/>
      <c r="J21" s="358"/>
      <c r="K21" s="358"/>
      <c r="L21" s="358"/>
      <c r="M21" s="388"/>
      <c r="N21" s="437"/>
      <c r="O21" s="435"/>
      <c r="P21" s="428"/>
      <c r="Q21" s="392"/>
      <c r="R21" s="393">
        <f t="shared" si="0"/>
        <v>0</v>
      </c>
      <c r="S21" s="393">
        <f t="shared" si="0"/>
        <v>0</v>
      </c>
      <c r="T21" s="393">
        <f t="shared" si="0"/>
        <v>0</v>
      </c>
      <c r="U21" s="394">
        <f t="shared" si="1"/>
        <v>0</v>
      </c>
      <c r="W21" s="386"/>
      <c r="X21" s="386"/>
    </row>
    <row r="22" spans="1:24">
      <c r="A22" s="387" t="s">
        <v>188</v>
      </c>
      <c r="B22" s="389"/>
      <c r="C22" s="435"/>
      <c r="D22" s="389"/>
      <c r="E22" s="388"/>
      <c r="F22" s="357"/>
      <c r="G22" s="357"/>
      <c r="H22" s="357"/>
      <c r="I22" s="390"/>
      <c r="J22" s="358"/>
      <c r="K22" s="358"/>
      <c r="L22" s="358"/>
      <c r="M22" s="388"/>
      <c r="N22" s="437"/>
      <c r="O22" s="435"/>
      <c r="P22" s="428"/>
      <c r="Q22" s="392"/>
      <c r="R22" s="393">
        <f t="shared" si="0"/>
        <v>0</v>
      </c>
      <c r="S22" s="393">
        <f t="shared" si="0"/>
        <v>0</v>
      </c>
      <c r="T22" s="393">
        <f t="shared" si="0"/>
        <v>0</v>
      </c>
      <c r="U22" s="394">
        <f t="shared" si="1"/>
        <v>0</v>
      </c>
      <c r="W22" s="386"/>
      <c r="X22" s="386"/>
    </row>
    <row r="23" spans="1:24">
      <c r="A23" s="387" t="s">
        <v>188</v>
      </c>
      <c r="B23" s="389"/>
      <c r="C23" s="435"/>
      <c r="D23" s="389"/>
      <c r="E23" s="388"/>
      <c r="F23" s="357"/>
      <c r="G23" s="357"/>
      <c r="H23" s="357"/>
      <c r="I23" s="390"/>
      <c r="J23" s="358"/>
      <c r="K23" s="358"/>
      <c r="L23" s="358"/>
      <c r="M23" s="388"/>
      <c r="N23" s="437"/>
      <c r="O23" s="435"/>
      <c r="P23" s="428"/>
      <c r="Q23" s="392"/>
      <c r="R23" s="393">
        <f t="shared" si="0"/>
        <v>0</v>
      </c>
      <c r="S23" s="393">
        <f t="shared" si="0"/>
        <v>0</v>
      </c>
      <c r="T23" s="393">
        <f t="shared" si="0"/>
        <v>0</v>
      </c>
      <c r="U23" s="394">
        <f t="shared" si="1"/>
        <v>0</v>
      </c>
      <c r="W23" s="386"/>
      <c r="X23" s="386"/>
    </row>
    <row r="24" spans="1:24">
      <c r="A24" s="387" t="s">
        <v>188</v>
      </c>
      <c r="B24" s="389"/>
      <c r="C24" s="435"/>
      <c r="D24" s="389"/>
      <c r="E24" s="388"/>
      <c r="F24" s="357"/>
      <c r="G24" s="357"/>
      <c r="H24" s="357"/>
      <c r="I24" s="390"/>
      <c r="J24" s="358"/>
      <c r="K24" s="358"/>
      <c r="L24" s="358"/>
      <c r="M24" s="388"/>
      <c r="N24" s="437"/>
      <c r="O24" s="435"/>
      <c r="P24" s="428"/>
      <c r="Q24" s="392"/>
      <c r="R24" s="393">
        <f t="shared" si="0"/>
        <v>0</v>
      </c>
      <c r="S24" s="393">
        <f t="shared" si="0"/>
        <v>0</v>
      </c>
      <c r="T24" s="393">
        <f t="shared" si="0"/>
        <v>0</v>
      </c>
      <c r="U24" s="394">
        <f t="shared" si="1"/>
        <v>0</v>
      </c>
      <c r="W24" s="386"/>
      <c r="X24" s="386"/>
    </row>
    <row r="25" spans="1:24">
      <c r="A25" s="387" t="s">
        <v>188</v>
      </c>
      <c r="B25" s="389"/>
      <c r="C25" s="435"/>
      <c r="D25" s="389"/>
      <c r="E25" s="388"/>
      <c r="F25" s="359"/>
      <c r="G25" s="359"/>
      <c r="H25" s="359"/>
      <c r="I25" s="390"/>
      <c r="J25" s="358"/>
      <c r="K25" s="358"/>
      <c r="L25" s="358"/>
      <c r="M25" s="388"/>
      <c r="N25" s="437"/>
      <c r="O25" s="435"/>
      <c r="P25" s="428"/>
      <c r="Q25" s="392"/>
      <c r="R25" s="393">
        <f t="shared" si="0"/>
        <v>0</v>
      </c>
      <c r="S25" s="393">
        <f t="shared" si="0"/>
        <v>0</v>
      </c>
      <c r="T25" s="393">
        <f t="shared" si="0"/>
        <v>0</v>
      </c>
      <c r="U25" s="394">
        <f t="shared" si="1"/>
        <v>0</v>
      </c>
      <c r="W25" s="386"/>
      <c r="X25" s="386"/>
    </row>
    <row r="26" spans="1:24">
      <c r="A26" s="387" t="s">
        <v>188</v>
      </c>
      <c r="B26" s="389"/>
      <c r="C26" s="435"/>
      <c r="D26" s="389"/>
      <c r="E26" s="388"/>
      <c r="F26" s="357"/>
      <c r="G26" s="357"/>
      <c r="H26" s="357"/>
      <c r="I26" s="390"/>
      <c r="J26" s="358"/>
      <c r="K26" s="358"/>
      <c r="L26" s="358"/>
      <c r="M26" s="388"/>
      <c r="N26" s="437"/>
      <c r="O26" s="435"/>
      <c r="P26" s="428"/>
      <c r="Q26" s="392"/>
      <c r="R26" s="393">
        <f t="shared" si="0"/>
        <v>0</v>
      </c>
      <c r="S26" s="393">
        <f t="shared" si="0"/>
        <v>0</v>
      </c>
      <c r="T26" s="393">
        <f t="shared" si="0"/>
        <v>0</v>
      </c>
      <c r="U26" s="394">
        <f t="shared" si="1"/>
        <v>0</v>
      </c>
      <c r="W26" s="386"/>
      <c r="X26" s="386"/>
    </row>
    <row r="27" spans="1:24">
      <c r="A27" s="387" t="s">
        <v>188</v>
      </c>
      <c r="B27" s="389"/>
      <c r="C27" s="435"/>
      <c r="D27" s="389"/>
      <c r="E27" s="388"/>
      <c r="F27" s="359"/>
      <c r="G27" s="359"/>
      <c r="H27" s="359"/>
      <c r="I27" s="390"/>
      <c r="J27" s="358"/>
      <c r="K27" s="358"/>
      <c r="L27" s="358"/>
      <c r="M27" s="388"/>
      <c r="N27" s="437"/>
      <c r="O27" s="435"/>
      <c r="P27" s="428"/>
      <c r="Q27" s="392"/>
      <c r="R27" s="393">
        <f t="shared" si="0"/>
        <v>0</v>
      </c>
      <c r="S27" s="393">
        <f t="shared" si="0"/>
        <v>0</v>
      </c>
      <c r="T27" s="393">
        <f t="shared" si="0"/>
        <v>0</v>
      </c>
      <c r="U27" s="394">
        <f t="shared" si="1"/>
        <v>0</v>
      </c>
      <c r="W27" s="386"/>
      <c r="X27" s="386"/>
    </row>
    <row r="28" spans="1:24">
      <c r="A28" s="387" t="s">
        <v>188</v>
      </c>
      <c r="B28" s="389"/>
      <c r="C28" s="435"/>
      <c r="D28" s="389"/>
      <c r="E28" s="388"/>
      <c r="F28" s="359"/>
      <c r="G28" s="359"/>
      <c r="H28" s="359"/>
      <c r="I28" s="390"/>
      <c r="J28" s="358"/>
      <c r="K28" s="358"/>
      <c r="L28" s="358"/>
      <c r="M28" s="388"/>
      <c r="N28" s="437"/>
      <c r="O28" s="435"/>
      <c r="P28" s="428"/>
      <c r="Q28" s="392"/>
      <c r="R28" s="393">
        <f t="shared" si="0"/>
        <v>0</v>
      </c>
      <c r="S28" s="393">
        <f t="shared" si="0"/>
        <v>0</v>
      </c>
      <c r="T28" s="393">
        <f t="shared" si="0"/>
        <v>0</v>
      </c>
      <c r="U28" s="394">
        <f t="shared" si="1"/>
        <v>0</v>
      </c>
      <c r="W28" s="386"/>
      <c r="X28" s="386"/>
    </row>
    <row r="29" spans="1:24">
      <c r="A29" s="387" t="s">
        <v>188</v>
      </c>
      <c r="B29" s="389"/>
      <c r="C29" s="435"/>
      <c r="D29" s="389"/>
      <c r="E29" s="388"/>
      <c r="F29" s="357"/>
      <c r="G29" s="357"/>
      <c r="H29" s="357"/>
      <c r="I29" s="390"/>
      <c r="J29" s="358"/>
      <c r="K29" s="358"/>
      <c r="L29" s="358"/>
      <c r="M29" s="388"/>
      <c r="N29" s="437"/>
      <c r="O29" s="435"/>
      <c r="P29" s="428"/>
      <c r="Q29" s="392"/>
      <c r="R29" s="393">
        <f t="shared" si="0"/>
        <v>0</v>
      </c>
      <c r="S29" s="393">
        <f t="shared" si="0"/>
        <v>0</v>
      </c>
      <c r="T29" s="393">
        <f t="shared" si="0"/>
        <v>0</v>
      </c>
      <c r="U29" s="394">
        <f t="shared" si="1"/>
        <v>0</v>
      </c>
      <c r="W29" s="386"/>
      <c r="X29" s="386"/>
    </row>
    <row r="30" spans="1:24">
      <c r="A30" s="387" t="s">
        <v>188</v>
      </c>
      <c r="B30" s="389"/>
      <c r="C30" s="435"/>
      <c r="D30" s="389"/>
      <c r="E30" s="388"/>
      <c r="F30" s="359"/>
      <c r="G30" s="359"/>
      <c r="H30" s="359"/>
      <c r="I30" s="390"/>
      <c r="J30" s="358"/>
      <c r="K30" s="358"/>
      <c r="L30" s="358"/>
      <c r="M30" s="388"/>
      <c r="N30" s="437"/>
      <c r="O30" s="435"/>
      <c r="P30" s="428"/>
      <c r="Q30" s="392"/>
      <c r="R30" s="393">
        <f t="shared" si="0"/>
        <v>0</v>
      </c>
      <c r="S30" s="393">
        <f t="shared" si="0"/>
        <v>0</v>
      </c>
      <c r="T30" s="393">
        <f t="shared" si="0"/>
        <v>0</v>
      </c>
      <c r="U30" s="394">
        <f t="shared" si="1"/>
        <v>0</v>
      </c>
      <c r="W30" s="386"/>
      <c r="X30" s="386"/>
    </row>
    <row r="31" spans="1:24">
      <c r="A31" s="387" t="s">
        <v>188</v>
      </c>
      <c r="B31" s="389"/>
      <c r="C31" s="435"/>
      <c r="D31" s="389"/>
      <c r="E31" s="388"/>
      <c r="F31" s="359"/>
      <c r="G31" s="359"/>
      <c r="H31" s="359"/>
      <c r="I31" s="390"/>
      <c r="J31" s="358"/>
      <c r="K31" s="358"/>
      <c r="L31" s="358"/>
      <c r="M31" s="388"/>
      <c r="N31" s="437"/>
      <c r="O31" s="435"/>
      <c r="P31" s="428"/>
      <c r="Q31" s="392"/>
      <c r="R31" s="393">
        <f t="shared" si="0"/>
        <v>0</v>
      </c>
      <c r="S31" s="393">
        <f t="shared" si="0"/>
        <v>0</v>
      </c>
      <c r="T31" s="393">
        <f t="shared" si="0"/>
        <v>0</v>
      </c>
      <c r="U31" s="394">
        <f t="shared" si="1"/>
        <v>0</v>
      </c>
      <c r="W31" s="386"/>
      <c r="X31" s="386"/>
    </row>
    <row r="32" spans="1:24">
      <c r="A32" s="387" t="s">
        <v>188</v>
      </c>
      <c r="B32" s="389"/>
      <c r="C32" s="435"/>
      <c r="D32" s="389"/>
      <c r="E32" s="388"/>
      <c r="F32" s="357"/>
      <c r="G32" s="357"/>
      <c r="H32" s="357"/>
      <c r="I32" s="390"/>
      <c r="J32" s="358"/>
      <c r="K32" s="358"/>
      <c r="L32" s="358"/>
      <c r="M32" s="388"/>
      <c r="N32" s="437"/>
      <c r="O32" s="435"/>
      <c r="P32" s="428"/>
      <c r="Q32" s="392"/>
      <c r="R32" s="393">
        <f t="shared" si="0"/>
        <v>0</v>
      </c>
      <c r="S32" s="393">
        <f t="shared" si="0"/>
        <v>0</v>
      </c>
      <c r="T32" s="393">
        <f t="shared" si="0"/>
        <v>0</v>
      </c>
      <c r="U32" s="394">
        <f t="shared" si="1"/>
        <v>0</v>
      </c>
      <c r="W32" s="386"/>
      <c r="X32" s="386"/>
    </row>
    <row r="33" spans="1:24">
      <c r="A33" s="387" t="s">
        <v>188</v>
      </c>
      <c r="B33" s="389"/>
      <c r="C33" s="435"/>
      <c r="D33" s="389"/>
      <c r="E33" s="388"/>
      <c r="F33" s="359"/>
      <c r="G33" s="359"/>
      <c r="H33" s="359"/>
      <c r="I33" s="390"/>
      <c r="J33" s="358"/>
      <c r="K33" s="358"/>
      <c r="L33" s="358"/>
      <c r="M33" s="388"/>
      <c r="N33" s="437"/>
      <c r="O33" s="435"/>
      <c r="P33" s="428"/>
      <c r="Q33" s="392"/>
      <c r="R33" s="393">
        <f t="shared" si="0"/>
        <v>0</v>
      </c>
      <c r="S33" s="393">
        <f t="shared" si="0"/>
        <v>0</v>
      </c>
      <c r="T33" s="393">
        <f t="shared" si="0"/>
        <v>0</v>
      </c>
      <c r="U33" s="394">
        <f t="shared" si="1"/>
        <v>0</v>
      </c>
      <c r="W33" s="386"/>
      <c r="X33" s="386"/>
    </row>
    <row r="34" spans="1:24">
      <c r="A34" s="387" t="s">
        <v>188</v>
      </c>
      <c r="B34" s="389"/>
      <c r="C34" s="435"/>
      <c r="D34" s="389"/>
      <c r="E34" s="388"/>
      <c r="F34" s="359"/>
      <c r="G34" s="359"/>
      <c r="H34" s="359"/>
      <c r="I34" s="390"/>
      <c r="J34" s="358"/>
      <c r="K34" s="358"/>
      <c r="L34" s="358"/>
      <c r="M34" s="388"/>
      <c r="N34" s="437"/>
      <c r="O34" s="435"/>
      <c r="P34" s="428"/>
      <c r="Q34" s="392"/>
      <c r="R34" s="393">
        <f t="shared" si="0"/>
        <v>0</v>
      </c>
      <c r="S34" s="393">
        <f t="shared" si="0"/>
        <v>0</v>
      </c>
      <c r="T34" s="393">
        <f t="shared" si="0"/>
        <v>0</v>
      </c>
      <c r="U34" s="394">
        <f t="shared" si="1"/>
        <v>0</v>
      </c>
      <c r="W34" s="386"/>
      <c r="X34" s="386"/>
    </row>
    <row r="35" spans="1:24">
      <c r="A35" s="387" t="s">
        <v>188</v>
      </c>
      <c r="B35" s="389"/>
      <c r="C35" s="435"/>
      <c r="D35" s="389"/>
      <c r="E35" s="388"/>
      <c r="F35" s="357"/>
      <c r="G35" s="357"/>
      <c r="H35" s="357"/>
      <c r="I35" s="390"/>
      <c r="J35" s="358"/>
      <c r="K35" s="358"/>
      <c r="L35" s="358"/>
      <c r="M35" s="388"/>
      <c r="N35" s="437"/>
      <c r="O35" s="435"/>
      <c r="P35" s="428"/>
      <c r="Q35" s="392"/>
      <c r="R35" s="393">
        <f t="shared" si="0"/>
        <v>0</v>
      </c>
      <c r="S35" s="393">
        <f t="shared" si="0"/>
        <v>0</v>
      </c>
      <c r="T35" s="393">
        <f t="shared" si="0"/>
        <v>0</v>
      </c>
      <c r="U35" s="394">
        <f t="shared" si="1"/>
        <v>0</v>
      </c>
      <c r="W35" s="386"/>
      <c r="X35" s="386"/>
    </row>
    <row r="36" spans="1:24">
      <c r="A36" s="387" t="s">
        <v>188</v>
      </c>
      <c r="B36" s="389"/>
      <c r="C36" s="435"/>
      <c r="D36" s="389"/>
      <c r="E36" s="388"/>
      <c r="F36" s="359"/>
      <c r="G36" s="359"/>
      <c r="H36" s="359"/>
      <c r="I36" s="390"/>
      <c r="J36" s="358"/>
      <c r="K36" s="358"/>
      <c r="L36" s="358"/>
      <c r="M36" s="388"/>
      <c r="N36" s="437"/>
      <c r="O36" s="435"/>
      <c r="P36" s="428"/>
      <c r="Q36" s="392"/>
      <c r="R36" s="393">
        <f t="shared" si="0"/>
        <v>0</v>
      </c>
      <c r="S36" s="393">
        <f t="shared" si="0"/>
        <v>0</v>
      </c>
      <c r="T36" s="393">
        <f t="shared" si="0"/>
        <v>0</v>
      </c>
      <c r="U36" s="394">
        <f t="shared" si="1"/>
        <v>0</v>
      </c>
      <c r="W36" s="386"/>
      <c r="X36" s="386"/>
    </row>
    <row r="37" spans="1:24">
      <c r="A37" s="387" t="s">
        <v>188</v>
      </c>
      <c r="B37" s="389"/>
      <c r="C37" s="435"/>
      <c r="D37" s="389"/>
      <c r="E37" s="388"/>
      <c r="F37" s="359"/>
      <c r="G37" s="359"/>
      <c r="H37" s="359"/>
      <c r="I37" s="390"/>
      <c r="J37" s="358"/>
      <c r="K37" s="358"/>
      <c r="L37" s="358"/>
      <c r="M37" s="388"/>
      <c r="N37" s="437"/>
      <c r="O37" s="435"/>
      <c r="P37" s="428"/>
      <c r="Q37" s="392"/>
      <c r="R37" s="393">
        <f t="shared" si="0"/>
        <v>0</v>
      </c>
      <c r="S37" s="393">
        <f t="shared" si="0"/>
        <v>0</v>
      </c>
      <c r="T37" s="393">
        <f t="shared" si="0"/>
        <v>0</v>
      </c>
      <c r="U37" s="394">
        <f t="shared" si="1"/>
        <v>0</v>
      </c>
      <c r="W37" s="386"/>
      <c r="X37" s="386"/>
    </row>
    <row r="38" spans="1:24">
      <c r="A38" s="387" t="s">
        <v>188</v>
      </c>
      <c r="B38" s="389"/>
      <c r="C38" s="435"/>
      <c r="D38" s="389"/>
      <c r="E38" s="388"/>
      <c r="F38" s="357"/>
      <c r="G38" s="357"/>
      <c r="H38" s="357"/>
      <c r="I38" s="390"/>
      <c r="J38" s="358"/>
      <c r="K38" s="358"/>
      <c r="L38" s="358"/>
      <c r="M38" s="388"/>
      <c r="N38" s="437"/>
      <c r="O38" s="435"/>
      <c r="P38" s="428"/>
      <c r="Q38" s="392"/>
      <c r="R38" s="393">
        <f t="shared" si="0"/>
        <v>0</v>
      </c>
      <c r="S38" s="393">
        <f t="shared" si="0"/>
        <v>0</v>
      </c>
      <c r="T38" s="393">
        <f t="shared" si="0"/>
        <v>0</v>
      </c>
      <c r="U38" s="394">
        <f t="shared" si="1"/>
        <v>0</v>
      </c>
      <c r="W38" s="386"/>
      <c r="X38" s="386"/>
    </row>
    <row r="39" spans="1:24">
      <c r="A39" s="387" t="s">
        <v>188</v>
      </c>
      <c r="B39" s="389"/>
      <c r="C39" s="435"/>
      <c r="D39" s="389"/>
      <c r="E39" s="388"/>
      <c r="F39" s="359"/>
      <c r="G39" s="359"/>
      <c r="H39" s="359"/>
      <c r="I39" s="390"/>
      <c r="J39" s="358"/>
      <c r="K39" s="358"/>
      <c r="L39" s="358"/>
      <c r="M39" s="388"/>
      <c r="N39" s="437"/>
      <c r="O39" s="435"/>
      <c r="P39" s="428"/>
      <c r="Q39" s="392"/>
      <c r="R39" s="393">
        <f t="shared" si="0"/>
        <v>0</v>
      </c>
      <c r="S39" s="393">
        <f t="shared" si="0"/>
        <v>0</v>
      </c>
      <c r="T39" s="393">
        <f t="shared" si="0"/>
        <v>0</v>
      </c>
      <c r="U39" s="394">
        <f t="shared" si="1"/>
        <v>0</v>
      </c>
      <c r="W39" s="386"/>
      <c r="X39" s="386"/>
    </row>
    <row r="40" spans="1:24">
      <c r="A40" s="387" t="s">
        <v>188</v>
      </c>
      <c r="B40" s="389"/>
      <c r="C40" s="435"/>
      <c r="D40" s="389"/>
      <c r="E40" s="388"/>
      <c r="F40" s="359"/>
      <c r="G40" s="359"/>
      <c r="H40" s="359"/>
      <c r="I40" s="390"/>
      <c r="J40" s="358"/>
      <c r="K40" s="358"/>
      <c r="L40" s="358"/>
      <c r="M40" s="388"/>
      <c r="N40" s="437"/>
      <c r="O40" s="435"/>
      <c r="P40" s="428"/>
      <c r="Q40" s="392"/>
      <c r="R40" s="393">
        <f t="shared" si="0"/>
        <v>0</v>
      </c>
      <c r="S40" s="393">
        <f t="shared" si="0"/>
        <v>0</v>
      </c>
      <c r="T40" s="393">
        <f t="shared" si="0"/>
        <v>0</v>
      </c>
      <c r="U40" s="394">
        <f t="shared" si="1"/>
        <v>0</v>
      </c>
      <c r="W40" s="386"/>
      <c r="X40" s="386"/>
    </row>
    <row r="41" spans="1:24">
      <c r="A41" s="387" t="s">
        <v>188</v>
      </c>
      <c r="B41" s="389"/>
      <c r="C41" s="435"/>
      <c r="D41" s="389"/>
      <c r="E41" s="388"/>
      <c r="F41" s="357"/>
      <c r="G41" s="357"/>
      <c r="H41" s="357"/>
      <c r="I41" s="390"/>
      <c r="J41" s="358"/>
      <c r="K41" s="358"/>
      <c r="L41" s="358"/>
      <c r="M41" s="388"/>
      <c r="N41" s="437"/>
      <c r="O41" s="435"/>
      <c r="P41" s="428"/>
      <c r="Q41" s="392"/>
      <c r="R41" s="393">
        <f t="shared" si="0"/>
        <v>0</v>
      </c>
      <c r="S41" s="393">
        <f t="shared" si="0"/>
        <v>0</v>
      </c>
      <c r="T41" s="393">
        <f t="shared" si="0"/>
        <v>0</v>
      </c>
      <c r="U41" s="394">
        <f t="shared" si="1"/>
        <v>0</v>
      </c>
      <c r="W41" s="386"/>
      <c r="X41" s="386"/>
    </row>
    <row r="42" spans="1:24">
      <c r="A42" s="387" t="s">
        <v>188</v>
      </c>
      <c r="B42" s="389"/>
      <c r="C42" s="435"/>
      <c r="D42" s="389"/>
      <c r="E42" s="388"/>
      <c r="F42" s="359"/>
      <c r="G42" s="359"/>
      <c r="H42" s="359"/>
      <c r="I42" s="390"/>
      <c r="J42" s="358"/>
      <c r="K42" s="358"/>
      <c r="L42" s="358"/>
      <c r="M42" s="388"/>
      <c r="N42" s="437"/>
      <c r="O42" s="435"/>
      <c r="P42" s="428"/>
      <c r="Q42" s="392"/>
      <c r="R42" s="393">
        <f t="shared" si="0"/>
        <v>0</v>
      </c>
      <c r="S42" s="393">
        <f t="shared" si="0"/>
        <v>0</v>
      </c>
      <c r="T42" s="393">
        <f t="shared" si="0"/>
        <v>0</v>
      </c>
      <c r="U42" s="394">
        <f t="shared" si="1"/>
        <v>0</v>
      </c>
      <c r="W42" s="386"/>
      <c r="X42" s="386"/>
    </row>
    <row r="43" spans="1:24">
      <c r="A43" s="387" t="s">
        <v>188</v>
      </c>
      <c r="B43" s="389"/>
      <c r="C43" s="435"/>
      <c r="D43" s="389"/>
      <c r="E43" s="388"/>
      <c r="F43" s="359"/>
      <c r="G43" s="359"/>
      <c r="H43" s="359"/>
      <c r="I43" s="390"/>
      <c r="J43" s="358"/>
      <c r="K43" s="358"/>
      <c r="L43" s="358"/>
      <c r="M43" s="388"/>
      <c r="N43" s="437"/>
      <c r="O43" s="435"/>
      <c r="P43" s="428"/>
      <c r="Q43" s="392"/>
      <c r="R43" s="393">
        <f t="shared" si="0"/>
        <v>0</v>
      </c>
      <c r="S43" s="393">
        <f t="shared" si="0"/>
        <v>0</v>
      </c>
      <c r="T43" s="393">
        <f t="shared" si="0"/>
        <v>0</v>
      </c>
      <c r="U43" s="394">
        <f t="shared" si="1"/>
        <v>0</v>
      </c>
      <c r="W43" s="386"/>
      <c r="X43" s="386"/>
    </row>
    <row r="44" spans="1:24">
      <c r="A44" s="387" t="s">
        <v>188</v>
      </c>
      <c r="B44" s="389"/>
      <c r="C44" s="435"/>
      <c r="D44" s="389"/>
      <c r="E44" s="388"/>
      <c r="F44" s="357"/>
      <c r="G44" s="357"/>
      <c r="H44" s="357"/>
      <c r="I44" s="390"/>
      <c r="J44" s="358"/>
      <c r="K44" s="358"/>
      <c r="L44" s="358"/>
      <c r="M44" s="388"/>
      <c r="N44" s="437"/>
      <c r="O44" s="435"/>
      <c r="P44" s="428"/>
      <c r="Q44" s="392"/>
      <c r="R44" s="393">
        <f t="shared" si="0"/>
        <v>0</v>
      </c>
      <c r="S44" s="393">
        <f t="shared" si="0"/>
        <v>0</v>
      </c>
      <c r="T44" s="393">
        <f t="shared" si="0"/>
        <v>0</v>
      </c>
      <c r="U44" s="394">
        <f t="shared" si="1"/>
        <v>0</v>
      </c>
      <c r="W44" s="386"/>
      <c r="X44" s="386"/>
    </row>
    <row r="45" spans="1:24">
      <c r="A45" s="387" t="s">
        <v>188</v>
      </c>
      <c r="B45" s="389"/>
      <c r="C45" s="435"/>
      <c r="D45" s="389"/>
      <c r="E45" s="388"/>
      <c r="F45" s="359"/>
      <c r="G45" s="359"/>
      <c r="H45" s="359"/>
      <c r="I45" s="390"/>
      <c r="J45" s="358"/>
      <c r="K45" s="358"/>
      <c r="L45" s="358"/>
      <c r="M45" s="388"/>
      <c r="N45" s="437"/>
      <c r="O45" s="435"/>
      <c r="P45" s="428"/>
      <c r="Q45" s="392"/>
      <c r="R45" s="393">
        <f t="shared" si="0"/>
        <v>0</v>
      </c>
      <c r="S45" s="393">
        <f t="shared" si="0"/>
        <v>0</v>
      </c>
      <c r="T45" s="393">
        <f t="shared" si="0"/>
        <v>0</v>
      </c>
      <c r="U45" s="394">
        <f t="shared" si="1"/>
        <v>0</v>
      </c>
      <c r="W45" s="386"/>
      <c r="X45" s="386"/>
    </row>
    <row r="46" spans="1:24">
      <c r="A46" s="387" t="s">
        <v>188</v>
      </c>
      <c r="B46" s="389"/>
      <c r="C46" s="435"/>
      <c r="D46" s="389"/>
      <c r="E46" s="388"/>
      <c r="F46" s="359"/>
      <c r="G46" s="359"/>
      <c r="H46" s="359"/>
      <c r="I46" s="390"/>
      <c r="J46" s="358"/>
      <c r="K46" s="358"/>
      <c r="L46" s="358"/>
      <c r="M46" s="388"/>
      <c r="N46" s="437"/>
      <c r="O46" s="435"/>
      <c r="P46" s="428"/>
      <c r="Q46" s="392"/>
      <c r="R46" s="393">
        <f t="shared" si="0"/>
        <v>0</v>
      </c>
      <c r="S46" s="393">
        <f t="shared" si="0"/>
        <v>0</v>
      </c>
      <c r="T46" s="393">
        <f t="shared" si="0"/>
        <v>0</v>
      </c>
      <c r="U46" s="394">
        <f t="shared" si="1"/>
        <v>0</v>
      </c>
      <c r="W46" s="386"/>
      <c r="X46" s="386"/>
    </row>
    <row r="47" spans="1:24">
      <c r="A47" s="387" t="s">
        <v>188</v>
      </c>
      <c r="B47" s="389"/>
      <c r="C47" s="435"/>
      <c r="D47" s="389"/>
      <c r="E47" s="388"/>
      <c r="F47" s="357"/>
      <c r="G47" s="357"/>
      <c r="H47" s="357"/>
      <c r="I47" s="390"/>
      <c r="J47" s="358"/>
      <c r="K47" s="358"/>
      <c r="L47" s="358"/>
      <c r="M47" s="388"/>
      <c r="N47" s="437"/>
      <c r="O47" s="435"/>
      <c r="P47" s="428"/>
      <c r="Q47" s="392"/>
      <c r="R47" s="393">
        <f t="shared" si="0"/>
        <v>0</v>
      </c>
      <c r="S47" s="393">
        <f t="shared" si="0"/>
        <v>0</v>
      </c>
      <c r="T47" s="393">
        <f t="shared" si="0"/>
        <v>0</v>
      </c>
      <c r="U47" s="394">
        <f t="shared" si="1"/>
        <v>0</v>
      </c>
      <c r="W47" s="386"/>
      <c r="X47" s="386"/>
    </row>
    <row r="48" spans="1:24">
      <c r="A48" s="387" t="s">
        <v>188</v>
      </c>
      <c r="B48" s="389"/>
      <c r="C48" s="435"/>
      <c r="D48" s="389"/>
      <c r="E48" s="388"/>
      <c r="F48" s="359"/>
      <c r="G48" s="359"/>
      <c r="H48" s="359"/>
      <c r="I48" s="390"/>
      <c r="J48" s="358"/>
      <c r="K48" s="358"/>
      <c r="L48" s="358"/>
      <c r="M48" s="388"/>
      <c r="N48" s="437"/>
      <c r="O48" s="435"/>
      <c r="P48" s="428"/>
      <c r="Q48" s="392"/>
      <c r="R48" s="393">
        <f t="shared" si="0"/>
        <v>0</v>
      </c>
      <c r="S48" s="393">
        <f t="shared" si="0"/>
        <v>0</v>
      </c>
      <c r="T48" s="393">
        <f t="shared" si="0"/>
        <v>0</v>
      </c>
      <c r="U48" s="394">
        <f t="shared" si="1"/>
        <v>0</v>
      </c>
      <c r="W48" s="386"/>
      <c r="X48" s="386"/>
    </row>
    <row r="49" spans="1:24">
      <c r="A49" s="387" t="s">
        <v>188</v>
      </c>
      <c r="B49" s="389"/>
      <c r="C49" s="435"/>
      <c r="D49" s="389"/>
      <c r="E49" s="388"/>
      <c r="F49" s="359"/>
      <c r="G49" s="359"/>
      <c r="H49" s="359"/>
      <c r="I49" s="390"/>
      <c r="J49" s="358"/>
      <c r="K49" s="358"/>
      <c r="L49" s="358"/>
      <c r="M49" s="388"/>
      <c r="N49" s="437"/>
      <c r="O49" s="435"/>
      <c r="P49" s="428"/>
      <c r="Q49" s="392"/>
      <c r="R49" s="393">
        <f t="shared" si="0"/>
        <v>0</v>
      </c>
      <c r="S49" s="393">
        <f t="shared" si="0"/>
        <v>0</v>
      </c>
      <c r="T49" s="393">
        <f t="shared" si="0"/>
        <v>0</v>
      </c>
      <c r="U49" s="394">
        <f t="shared" si="1"/>
        <v>0</v>
      </c>
      <c r="W49" s="386"/>
      <c r="X49" s="386"/>
    </row>
    <row r="50" spans="1:24">
      <c r="A50" s="387" t="s">
        <v>188</v>
      </c>
      <c r="B50" s="389"/>
      <c r="C50" s="435"/>
      <c r="D50" s="389"/>
      <c r="E50" s="388"/>
      <c r="F50" s="357"/>
      <c r="G50" s="357"/>
      <c r="H50" s="357"/>
      <c r="I50" s="390"/>
      <c r="J50" s="358"/>
      <c r="K50" s="358"/>
      <c r="L50" s="358"/>
      <c r="M50" s="388"/>
      <c r="N50" s="437"/>
      <c r="O50" s="435"/>
      <c r="P50" s="428"/>
      <c r="Q50" s="392"/>
      <c r="R50" s="393">
        <f t="shared" si="0"/>
        <v>0</v>
      </c>
      <c r="S50" s="393">
        <f t="shared" si="0"/>
        <v>0</v>
      </c>
      <c r="T50" s="393">
        <f t="shared" si="0"/>
        <v>0</v>
      </c>
      <c r="U50" s="394">
        <f t="shared" si="1"/>
        <v>0</v>
      </c>
      <c r="W50" s="386"/>
      <c r="X50" s="386"/>
    </row>
    <row r="51" spans="1:24">
      <c r="A51" s="387" t="s">
        <v>188</v>
      </c>
      <c r="B51" s="389"/>
      <c r="C51" s="435"/>
      <c r="D51" s="389"/>
      <c r="E51" s="388"/>
      <c r="F51" s="359"/>
      <c r="G51" s="359"/>
      <c r="H51" s="359"/>
      <c r="I51" s="390"/>
      <c r="J51" s="358"/>
      <c r="K51" s="358"/>
      <c r="L51" s="358"/>
      <c r="M51" s="388"/>
      <c r="N51" s="437"/>
      <c r="O51" s="435"/>
      <c r="P51" s="428"/>
      <c r="Q51" s="392"/>
      <c r="R51" s="393">
        <f t="shared" si="0"/>
        <v>0</v>
      </c>
      <c r="S51" s="393">
        <f t="shared" si="0"/>
        <v>0</v>
      </c>
      <c r="T51" s="393">
        <f t="shared" si="0"/>
        <v>0</v>
      </c>
      <c r="U51" s="394">
        <f t="shared" si="1"/>
        <v>0</v>
      </c>
      <c r="W51" s="386"/>
      <c r="X51" s="386"/>
    </row>
    <row r="52" spans="1:24">
      <c r="A52" s="387" t="s">
        <v>188</v>
      </c>
      <c r="B52" s="389"/>
      <c r="C52" s="435"/>
      <c r="D52" s="389"/>
      <c r="E52" s="388"/>
      <c r="F52" s="359"/>
      <c r="G52" s="359"/>
      <c r="H52" s="359"/>
      <c r="I52" s="390"/>
      <c r="J52" s="358"/>
      <c r="K52" s="358"/>
      <c r="L52" s="358"/>
      <c r="M52" s="388"/>
      <c r="N52" s="437"/>
      <c r="O52" s="435"/>
      <c r="P52" s="428"/>
      <c r="Q52" s="392"/>
      <c r="R52" s="393">
        <f t="shared" si="0"/>
        <v>0</v>
      </c>
      <c r="S52" s="393">
        <f t="shared" si="0"/>
        <v>0</v>
      </c>
      <c r="T52" s="393">
        <f t="shared" si="0"/>
        <v>0</v>
      </c>
      <c r="U52" s="394">
        <f t="shared" si="1"/>
        <v>0</v>
      </c>
      <c r="W52" s="386"/>
      <c r="X52" s="386"/>
    </row>
    <row r="53" spans="1:24">
      <c r="A53" s="387" t="s">
        <v>188</v>
      </c>
      <c r="B53" s="389"/>
      <c r="C53" s="435"/>
      <c r="D53" s="389"/>
      <c r="E53" s="388"/>
      <c r="F53" s="357"/>
      <c r="G53" s="357"/>
      <c r="H53" s="357"/>
      <c r="I53" s="390"/>
      <c r="J53" s="358"/>
      <c r="K53" s="358"/>
      <c r="L53" s="358"/>
      <c r="M53" s="388"/>
      <c r="N53" s="437"/>
      <c r="O53" s="435"/>
      <c r="P53" s="428"/>
      <c r="Q53" s="392"/>
      <c r="R53" s="393">
        <f t="shared" si="0"/>
        <v>0</v>
      </c>
      <c r="S53" s="393">
        <f t="shared" si="0"/>
        <v>0</v>
      </c>
      <c r="T53" s="393">
        <f t="shared" si="0"/>
        <v>0</v>
      </c>
      <c r="U53" s="394">
        <f t="shared" si="1"/>
        <v>0</v>
      </c>
      <c r="W53" s="386"/>
      <c r="X53" s="386"/>
    </row>
    <row r="54" spans="1:24">
      <c r="A54" s="387" t="s">
        <v>188</v>
      </c>
      <c r="B54" s="389"/>
      <c r="C54" s="435"/>
      <c r="D54" s="389"/>
      <c r="E54" s="388"/>
      <c r="F54" s="359"/>
      <c r="G54" s="359"/>
      <c r="H54" s="359"/>
      <c r="I54" s="390"/>
      <c r="J54" s="358"/>
      <c r="K54" s="358"/>
      <c r="L54" s="358"/>
      <c r="M54" s="388"/>
      <c r="N54" s="437"/>
      <c r="O54" s="435"/>
      <c r="P54" s="428"/>
      <c r="Q54" s="392"/>
      <c r="R54" s="393">
        <f t="shared" si="0"/>
        <v>0</v>
      </c>
      <c r="S54" s="393">
        <f t="shared" si="0"/>
        <v>0</v>
      </c>
      <c r="T54" s="393">
        <f t="shared" si="0"/>
        <v>0</v>
      </c>
      <c r="U54" s="394">
        <f t="shared" si="1"/>
        <v>0</v>
      </c>
      <c r="W54" s="386"/>
      <c r="X54" s="386"/>
    </row>
    <row r="55" spans="1:24">
      <c r="A55" s="387" t="s">
        <v>188</v>
      </c>
      <c r="B55" s="389"/>
      <c r="C55" s="435"/>
      <c r="D55" s="389"/>
      <c r="E55" s="388"/>
      <c r="F55" s="359"/>
      <c r="G55" s="359"/>
      <c r="H55" s="359"/>
      <c r="I55" s="390"/>
      <c r="J55" s="358"/>
      <c r="K55" s="358"/>
      <c r="L55" s="358"/>
      <c r="M55" s="388"/>
      <c r="N55" s="437"/>
      <c r="O55" s="435"/>
      <c r="P55" s="428"/>
      <c r="Q55" s="392"/>
      <c r="R55" s="393">
        <f t="shared" si="0"/>
        <v>0</v>
      </c>
      <c r="S55" s="393">
        <f t="shared" si="0"/>
        <v>0</v>
      </c>
      <c r="T55" s="393">
        <f t="shared" si="0"/>
        <v>0</v>
      </c>
      <c r="U55" s="394">
        <f t="shared" si="1"/>
        <v>0</v>
      </c>
      <c r="W55" s="386"/>
      <c r="X55" s="386"/>
    </row>
    <row r="56" spans="1:24">
      <c r="A56" s="387" t="s">
        <v>188</v>
      </c>
      <c r="B56" s="389"/>
      <c r="C56" s="435"/>
      <c r="D56" s="389"/>
      <c r="E56" s="388"/>
      <c r="F56" s="357"/>
      <c r="G56" s="357"/>
      <c r="H56" s="357"/>
      <c r="I56" s="390"/>
      <c r="J56" s="358"/>
      <c r="K56" s="358"/>
      <c r="L56" s="358"/>
      <c r="M56" s="388"/>
      <c r="N56" s="437"/>
      <c r="O56" s="435"/>
      <c r="P56" s="428"/>
      <c r="Q56" s="392"/>
      <c r="R56" s="393">
        <f t="shared" si="0"/>
        <v>0</v>
      </c>
      <c r="S56" s="393">
        <f t="shared" si="0"/>
        <v>0</v>
      </c>
      <c r="T56" s="393">
        <f t="shared" si="0"/>
        <v>0</v>
      </c>
      <c r="U56" s="394">
        <f t="shared" si="1"/>
        <v>0</v>
      </c>
      <c r="W56" s="386"/>
      <c r="X56" s="386"/>
    </row>
    <row r="57" spans="1:24">
      <c r="A57" s="387" t="s">
        <v>188</v>
      </c>
      <c r="B57" s="389"/>
      <c r="C57" s="435"/>
      <c r="D57" s="389"/>
      <c r="E57" s="388"/>
      <c r="F57" s="359"/>
      <c r="G57" s="359"/>
      <c r="H57" s="359"/>
      <c r="I57" s="390"/>
      <c r="J57" s="358"/>
      <c r="K57" s="358"/>
      <c r="L57" s="358"/>
      <c r="M57" s="388"/>
      <c r="N57" s="437"/>
      <c r="O57" s="435"/>
      <c r="P57" s="428"/>
      <c r="Q57" s="392"/>
      <c r="R57" s="393">
        <f t="shared" si="0"/>
        <v>0</v>
      </c>
      <c r="S57" s="393">
        <f t="shared" si="0"/>
        <v>0</v>
      </c>
      <c r="T57" s="393">
        <f t="shared" si="0"/>
        <v>0</v>
      </c>
      <c r="U57" s="394">
        <f t="shared" si="1"/>
        <v>0</v>
      </c>
      <c r="W57" s="386"/>
      <c r="X57" s="386"/>
    </row>
    <row r="58" spans="1:24">
      <c r="A58" s="387" t="s">
        <v>188</v>
      </c>
      <c r="B58" s="389"/>
      <c r="C58" s="435"/>
      <c r="D58" s="389"/>
      <c r="E58" s="388"/>
      <c r="F58" s="359"/>
      <c r="G58" s="359"/>
      <c r="H58" s="359"/>
      <c r="I58" s="390"/>
      <c r="J58" s="358"/>
      <c r="K58" s="358"/>
      <c r="L58" s="358"/>
      <c r="M58" s="388"/>
      <c r="N58" s="437"/>
      <c r="O58" s="435"/>
      <c r="P58" s="428"/>
      <c r="Q58" s="392"/>
      <c r="R58" s="393">
        <f t="shared" si="0"/>
        <v>0</v>
      </c>
      <c r="S58" s="393">
        <f t="shared" si="0"/>
        <v>0</v>
      </c>
      <c r="T58" s="393">
        <f t="shared" si="0"/>
        <v>0</v>
      </c>
      <c r="U58" s="394">
        <f t="shared" si="1"/>
        <v>0</v>
      </c>
      <c r="W58" s="386"/>
      <c r="X58" s="386"/>
    </row>
    <row r="59" spans="1:24">
      <c r="A59" s="387" t="s">
        <v>188</v>
      </c>
      <c r="B59" s="389"/>
      <c r="C59" s="435"/>
      <c r="D59" s="389"/>
      <c r="E59" s="388"/>
      <c r="F59" s="357"/>
      <c r="G59" s="357"/>
      <c r="H59" s="357"/>
      <c r="I59" s="390"/>
      <c r="J59" s="358"/>
      <c r="K59" s="358"/>
      <c r="L59" s="358"/>
      <c r="M59" s="388"/>
      <c r="N59" s="437"/>
      <c r="O59" s="435"/>
      <c r="P59" s="428"/>
      <c r="Q59" s="392"/>
      <c r="R59" s="393">
        <f t="shared" si="0"/>
        <v>0</v>
      </c>
      <c r="S59" s="393">
        <f t="shared" si="0"/>
        <v>0</v>
      </c>
      <c r="T59" s="393">
        <f t="shared" si="0"/>
        <v>0</v>
      </c>
      <c r="U59" s="394">
        <f t="shared" si="1"/>
        <v>0</v>
      </c>
      <c r="W59" s="386"/>
      <c r="X59" s="386"/>
    </row>
    <row r="60" spans="1:24">
      <c r="A60" s="387" t="s">
        <v>188</v>
      </c>
      <c r="B60" s="389"/>
      <c r="C60" s="435"/>
      <c r="D60" s="389"/>
      <c r="E60" s="388"/>
      <c r="F60" s="359"/>
      <c r="G60" s="359"/>
      <c r="H60" s="359"/>
      <c r="I60" s="390"/>
      <c r="J60" s="358"/>
      <c r="K60" s="358"/>
      <c r="L60" s="358"/>
      <c r="M60" s="388"/>
      <c r="N60" s="437"/>
      <c r="O60" s="435"/>
      <c r="P60" s="428"/>
      <c r="Q60" s="392"/>
      <c r="R60" s="393">
        <f t="shared" si="0"/>
        <v>0</v>
      </c>
      <c r="S60" s="393">
        <f t="shared" si="0"/>
        <v>0</v>
      </c>
      <c r="T60" s="393">
        <f t="shared" si="0"/>
        <v>0</v>
      </c>
      <c r="U60" s="394">
        <f t="shared" si="1"/>
        <v>0</v>
      </c>
      <c r="W60" s="386"/>
      <c r="X60" s="386"/>
    </row>
    <row r="61" spans="1:24">
      <c r="A61" s="387" t="s">
        <v>188</v>
      </c>
      <c r="B61" s="389"/>
      <c r="C61" s="435"/>
      <c r="D61" s="389"/>
      <c r="E61" s="388"/>
      <c r="F61" s="359"/>
      <c r="G61" s="359"/>
      <c r="H61" s="359"/>
      <c r="I61" s="390"/>
      <c r="J61" s="358"/>
      <c r="K61" s="358"/>
      <c r="L61" s="358"/>
      <c r="M61" s="388"/>
      <c r="N61" s="437"/>
      <c r="O61" s="435"/>
      <c r="P61" s="428"/>
      <c r="Q61" s="392"/>
      <c r="R61" s="393">
        <f t="shared" si="0"/>
        <v>0</v>
      </c>
      <c r="S61" s="393">
        <f t="shared" si="0"/>
        <v>0</v>
      </c>
      <c r="T61" s="393">
        <f t="shared" si="0"/>
        <v>0</v>
      </c>
      <c r="U61" s="394">
        <f t="shared" si="1"/>
        <v>0</v>
      </c>
      <c r="W61" s="386"/>
      <c r="X61" s="386"/>
    </row>
    <row r="62" spans="1:24">
      <c r="A62" s="387" t="s">
        <v>188</v>
      </c>
      <c r="B62" s="389"/>
      <c r="C62" s="435"/>
      <c r="D62" s="389"/>
      <c r="E62" s="388"/>
      <c r="F62" s="357"/>
      <c r="G62" s="357"/>
      <c r="H62" s="357"/>
      <c r="I62" s="390"/>
      <c r="J62" s="358"/>
      <c r="K62" s="358"/>
      <c r="L62" s="358"/>
      <c r="M62" s="388"/>
      <c r="N62" s="437"/>
      <c r="O62" s="435"/>
      <c r="P62" s="428"/>
      <c r="Q62" s="392"/>
      <c r="R62" s="393">
        <f t="shared" si="0"/>
        <v>0</v>
      </c>
      <c r="S62" s="393">
        <f t="shared" si="0"/>
        <v>0</v>
      </c>
      <c r="T62" s="393">
        <f t="shared" si="0"/>
        <v>0</v>
      </c>
      <c r="U62" s="394">
        <f t="shared" si="1"/>
        <v>0</v>
      </c>
      <c r="W62" s="386"/>
      <c r="X62" s="386"/>
    </row>
    <row r="63" spans="1:24">
      <c r="A63" s="387" t="s">
        <v>188</v>
      </c>
      <c r="B63" s="389"/>
      <c r="C63" s="435"/>
      <c r="D63" s="389"/>
      <c r="E63" s="388"/>
      <c r="F63" s="359"/>
      <c r="G63" s="359"/>
      <c r="H63" s="359"/>
      <c r="I63" s="390"/>
      <c r="J63" s="358"/>
      <c r="K63" s="358"/>
      <c r="L63" s="358"/>
      <c r="M63" s="388"/>
      <c r="N63" s="437"/>
      <c r="O63" s="435"/>
      <c r="P63" s="428"/>
      <c r="Q63" s="392"/>
      <c r="R63" s="393">
        <f t="shared" si="0"/>
        <v>0</v>
      </c>
      <c r="S63" s="393">
        <f t="shared" si="0"/>
        <v>0</v>
      </c>
      <c r="T63" s="393">
        <f t="shared" si="0"/>
        <v>0</v>
      </c>
      <c r="U63" s="394">
        <f t="shared" si="1"/>
        <v>0</v>
      </c>
      <c r="W63" s="386"/>
      <c r="X63" s="386"/>
    </row>
    <row r="64" spans="1:24">
      <c r="A64" s="387" t="s">
        <v>188</v>
      </c>
      <c r="B64" s="389"/>
      <c r="C64" s="435"/>
      <c r="D64" s="389"/>
      <c r="E64" s="388"/>
      <c r="F64" s="359"/>
      <c r="G64" s="359"/>
      <c r="H64" s="359"/>
      <c r="I64" s="390"/>
      <c r="J64" s="358"/>
      <c r="K64" s="358"/>
      <c r="L64" s="358"/>
      <c r="M64" s="388"/>
      <c r="N64" s="437"/>
      <c r="O64" s="435"/>
      <c r="P64" s="428"/>
      <c r="Q64" s="392"/>
      <c r="R64" s="393">
        <f t="shared" si="0"/>
        <v>0</v>
      </c>
      <c r="S64" s="393">
        <f t="shared" si="0"/>
        <v>0</v>
      </c>
      <c r="T64" s="393">
        <f t="shared" si="0"/>
        <v>0</v>
      </c>
      <c r="U64" s="394">
        <f t="shared" si="1"/>
        <v>0</v>
      </c>
      <c r="W64" s="386"/>
      <c r="X64" s="386"/>
    </row>
    <row r="65" spans="1:24">
      <c r="A65" s="387" t="s">
        <v>188</v>
      </c>
      <c r="B65" s="389"/>
      <c r="C65" s="435"/>
      <c r="D65" s="389"/>
      <c r="E65" s="388"/>
      <c r="F65" s="357"/>
      <c r="G65" s="357"/>
      <c r="H65" s="357"/>
      <c r="I65" s="390"/>
      <c r="J65" s="358"/>
      <c r="K65" s="358"/>
      <c r="L65" s="358"/>
      <c r="M65" s="388"/>
      <c r="N65" s="437"/>
      <c r="O65" s="435"/>
      <c r="P65" s="428"/>
      <c r="Q65" s="392"/>
      <c r="R65" s="393">
        <f t="shared" si="0"/>
        <v>0</v>
      </c>
      <c r="S65" s="393">
        <f t="shared" si="0"/>
        <v>0</v>
      </c>
      <c r="T65" s="393">
        <f t="shared" si="0"/>
        <v>0</v>
      </c>
      <c r="U65" s="394">
        <f t="shared" si="1"/>
        <v>0</v>
      </c>
      <c r="W65" s="386"/>
      <c r="X65" s="386"/>
    </row>
    <row r="66" spans="1:24">
      <c r="A66" s="387" t="s">
        <v>188</v>
      </c>
      <c r="B66" s="389"/>
      <c r="C66" s="435"/>
      <c r="D66" s="389"/>
      <c r="E66" s="388"/>
      <c r="F66" s="359"/>
      <c r="G66" s="359"/>
      <c r="H66" s="359"/>
      <c r="I66" s="390"/>
      <c r="J66" s="358"/>
      <c r="K66" s="358"/>
      <c r="L66" s="358"/>
      <c r="M66" s="388"/>
      <c r="N66" s="437"/>
      <c r="O66" s="435"/>
      <c r="P66" s="428"/>
      <c r="Q66" s="392"/>
      <c r="R66" s="393">
        <f t="shared" si="0"/>
        <v>0</v>
      </c>
      <c r="S66" s="393">
        <f t="shared" si="0"/>
        <v>0</v>
      </c>
      <c r="T66" s="393">
        <f t="shared" si="0"/>
        <v>0</v>
      </c>
      <c r="U66" s="394">
        <f t="shared" si="1"/>
        <v>0</v>
      </c>
      <c r="W66" s="386"/>
      <c r="X66" s="386"/>
    </row>
    <row r="67" spans="1:24">
      <c r="A67" s="387" t="s">
        <v>188</v>
      </c>
      <c r="B67" s="389"/>
      <c r="C67" s="435"/>
      <c r="D67" s="389"/>
      <c r="E67" s="388"/>
      <c r="F67" s="359"/>
      <c r="G67" s="359"/>
      <c r="H67" s="359"/>
      <c r="I67" s="390"/>
      <c r="J67" s="358"/>
      <c r="K67" s="358"/>
      <c r="L67" s="358"/>
      <c r="M67" s="388"/>
      <c r="N67" s="437"/>
      <c r="O67" s="435"/>
      <c r="P67" s="428"/>
      <c r="Q67" s="392"/>
      <c r="R67" s="393">
        <f t="shared" si="0"/>
        <v>0</v>
      </c>
      <c r="S67" s="393">
        <f t="shared" si="0"/>
        <v>0</v>
      </c>
      <c r="T67" s="393">
        <f t="shared" si="0"/>
        <v>0</v>
      </c>
      <c r="U67" s="394">
        <f t="shared" si="1"/>
        <v>0</v>
      </c>
      <c r="W67" s="386"/>
      <c r="X67" s="386"/>
    </row>
    <row r="68" spans="1:24">
      <c r="A68" s="387" t="s">
        <v>188</v>
      </c>
      <c r="B68" s="389"/>
      <c r="C68" s="435"/>
      <c r="D68" s="389"/>
      <c r="E68" s="388"/>
      <c r="F68" s="357"/>
      <c r="G68" s="357"/>
      <c r="H68" s="357"/>
      <c r="I68" s="390"/>
      <c r="J68" s="358"/>
      <c r="K68" s="358"/>
      <c r="L68" s="358"/>
      <c r="M68" s="388"/>
      <c r="N68" s="437"/>
      <c r="O68" s="435"/>
      <c r="P68" s="428"/>
      <c r="Q68" s="392"/>
      <c r="R68" s="393">
        <f t="shared" si="0"/>
        <v>0</v>
      </c>
      <c r="S68" s="393">
        <f t="shared" si="0"/>
        <v>0</v>
      </c>
      <c r="T68" s="393">
        <f t="shared" si="0"/>
        <v>0</v>
      </c>
      <c r="U68" s="394">
        <f t="shared" si="1"/>
        <v>0</v>
      </c>
      <c r="W68" s="386"/>
      <c r="X68" s="386"/>
    </row>
    <row r="69" spans="1:24">
      <c r="A69" s="387" t="s">
        <v>188</v>
      </c>
      <c r="B69" s="389"/>
      <c r="C69" s="435"/>
      <c r="D69" s="389"/>
      <c r="E69" s="388"/>
      <c r="F69" s="359"/>
      <c r="G69" s="359"/>
      <c r="H69" s="359"/>
      <c r="I69" s="390"/>
      <c r="J69" s="358"/>
      <c r="K69" s="358"/>
      <c r="L69" s="358"/>
      <c r="M69" s="388"/>
      <c r="N69" s="437"/>
      <c r="O69" s="435"/>
      <c r="P69" s="428"/>
      <c r="Q69" s="392"/>
      <c r="R69" s="393">
        <f t="shared" si="0"/>
        <v>0</v>
      </c>
      <c r="S69" s="393">
        <f t="shared" si="0"/>
        <v>0</v>
      </c>
      <c r="T69" s="393">
        <f t="shared" si="0"/>
        <v>0</v>
      </c>
      <c r="U69" s="394">
        <f t="shared" si="1"/>
        <v>0</v>
      </c>
      <c r="W69" s="386"/>
      <c r="X69" s="386"/>
    </row>
    <row r="70" spans="1:24">
      <c r="A70" s="387" t="s">
        <v>188</v>
      </c>
      <c r="B70" s="389"/>
      <c r="C70" s="435"/>
      <c r="D70" s="389"/>
      <c r="E70" s="388"/>
      <c r="F70" s="359"/>
      <c r="G70" s="359"/>
      <c r="H70" s="359"/>
      <c r="I70" s="390"/>
      <c r="J70" s="358"/>
      <c r="K70" s="358"/>
      <c r="L70" s="358"/>
      <c r="M70" s="388"/>
      <c r="N70" s="437"/>
      <c r="O70" s="435"/>
      <c r="P70" s="428"/>
      <c r="Q70" s="392"/>
      <c r="R70" s="393">
        <f t="shared" si="0"/>
        <v>0</v>
      </c>
      <c r="S70" s="393">
        <f t="shared" si="0"/>
        <v>0</v>
      </c>
      <c r="T70" s="393">
        <f t="shared" si="0"/>
        <v>0</v>
      </c>
      <c r="U70" s="394">
        <f t="shared" si="1"/>
        <v>0</v>
      </c>
      <c r="W70" s="386"/>
      <c r="X70" s="386"/>
    </row>
    <row r="71" spans="1:24">
      <c r="A71" s="387" t="s">
        <v>188</v>
      </c>
      <c r="B71" s="389"/>
      <c r="C71" s="435"/>
      <c r="D71" s="389"/>
      <c r="E71" s="388"/>
      <c r="F71" s="359"/>
      <c r="G71" s="359"/>
      <c r="H71" s="359"/>
      <c r="I71" s="390"/>
      <c r="J71" s="358"/>
      <c r="K71" s="358"/>
      <c r="L71" s="358"/>
      <c r="M71" s="388"/>
      <c r="N71" s="437"/>
      <c r="O71" s="435"/>
      <c r="P71" s="428"/>
      <c r="Q71" s="392"/>
      <c r="R71" s="393">
        <f t="shared" si="0"/>
        <v>0</v>
      </c>
      <c r="S71" s="393">
        <f t="shared" si="0"/>
        <v>0</v>
      </c>
      <c r="T71" s="393">
        <f t="shared" si="0"/>
        <v>0</v>
      </c>
      <c r="U71" s="394">
        <f t="shared" si="1"/>
        <v>0</v>
      </c>
      <c r="W71" s="386"/>
      <c r="X71" s="386"/>
    </row>
    <row r="72" spans="1:24">
      <c r="A72" s="387" t="s">
        <v>188</v>
      </c>
      <c r="B72" s="389"/>
      <c r="C72" s="435"/>
      <c r="D72" s="389"/>
      <c r="E72" s="388"/>
      <c r="F72" s="359"/>
      <c r="G72" s="359"/>
      <c r="H72" s="359"/>
      <c r="I72" s="390"/>
      <c r="J72" s="358"/>
      <c r="K72" s="358"/>
      <c r="L72" s="358"/>
      <c r="M72" s="388"/>
      <c r="N72" s="437"/>
      <c r="O72" s="435"/>
      <c r="P72" s="428"/>
      <c r="Q72" s="392"/>
      <c r="R72" s="393">
        <f t="shared" si="0"/>
        <v>0</v>
      </c>
      <c r="S72" s="393">
        <f t="shared" si="0"/>
        <v>0</v>
      </c>
      <c r="T72" s="393">
        <f t="shared" si="0"/>
        <v>0</v>
      </c>
      <c r="U72" s="394">
        <f t="shared" si="1"/>
        <v>0</v>
      </c>
      <c r="W72" s="386"/>
      <c r="X72" s="386"/>
    </row>
    <row r="73" spans="1:24">
      <c r="A73" s="387" t="s">
        <v>188</v>
      </c>
      <c r="B73" s="389"/>
      <c r="C73" s="435"/>
      <c r="D73" s="389"/>
      <c r="E73" s="388"/>
      <c r="F73" s="359"/>
      <c r="G73" s="359"/>
      <c r="H73" s="359"/>
      <c r="I73" s="390"/>
      <c r="J73" s="358"/>
      <c r="K73" s="358"/>
      <c r="L73" s="358"/>
      <c r="M73" s="388"/>
      <c r="N73" s="437"/>
      <c r="O73" s="435"/>
      <c r="P73" s="428"/>
      <c r="Q73" s="392"/>
      <c r="R73" s="393">
        <f t="shared" si="0"/>
        <v>0</v>
      </c>
      <c r="S73" s="393">
        <f t="shared" si="0"/>
        <v>0</v>
      </c>
      <c r="T73" s="393">
        <f t="shared" si="0"/>
        <v>0</v>
      </c>
      <c r="U73" s="394">
        <f t="shared" si="1"/>
        <v>0</v>
      </c>
      <c r="W73" s="386"/>
      <c r="X73" s="386"/>
    </row>
    <row r="74" spans="1:24">
      <c r="A74" s="387" t="s">
        <v>188</v>
      </c>
      <c r="B74" s="389"/>
      <c r="C74" s="435"/>
      <c r="D74" s="389"/>
      <c r="E74" s="388"/>
      <c r="F74" s="359"/>
      <c r="G74" s="359"/>
      <c r="H74" s="359"/>
      <c r="I74" s="390"/>
      <c r="J74" s="358"/>
      <c r="K74" s="358"/>
      <c r="L74" s="358"/>
      <c r="M74" s="388"/>
      <c r="N74" s="437"/>
      <c r="O74" s="435"/>
      <c r="P74" s="428"/>
      <c r="Q74" s="392"/>
      <c r="R74" s="393">
        <f t="shared" si="0"/>
        <v>0</v>
      </c>
      <c r="S74" s="393">
        <f t="shared" si="0"/>
        <v>0</v>
      </c>
      <c r="T74" s="393">
        <f t="shared" si="0"/>
        <v>0</v>
      </c>
      <c r="U74" s="394">
        <f t="shared" si="1"/>
        <v>0</v>
      </c>
      <c r="W74" s="386"/>
      <c r="X74" s="386"/>
    </row>
    <row r="75" spans="1:24">
      <c r="A75" s="387" t="s">
        <v>188</v>
      </c>
      <c r="B75" s="389"/>
      <c r="C75" s="435"/>
      <c r="D75" s="389"/>
      <c r="E75" s="388"/>
      <c r="F75" s="359"/>
      <c r="G75" s="359"/>
      <c r="H75" s="359"/>
      <c r="I75" s="390"/>
      <c r="J75" s="358"/>
      <c r="K75" s="358"/>
      <c r="L75" s="358"/>
      <c r="M75" s="388"/>
      <c r="N75" s="437"/>
      <c r="O75" s="435"/>
      <c r="P75" s="428"/>
      <c r="Q75" s="392"/>
      <c r="R75" s="393">
        <f t="shared" si="0"/>
        <v>0</v>
      </c>
      <c r="S75" s="393">
        <f t="shared" si="0"/>
        <v>0</v>
      </c>
      <c r="T75" s="393">
        <f t="shared" si="0"/>
        <v>0</v>
      </c>
      <c r="U75" s="394">
        <f t="shared" si="1"/>
        <v>0</v>
      </c>
      <c r="W75" s="386"/>
      <c r="X75" s="386"/>
    </row>
    <row r="76" spans="1:24">
      <c r="A76" s="387" t="s">
        <v>188</v>
      </c>
      <c r="B76" s="389"/>
      <c r="C76" s="435"/>
      <c r="D76" s="389"/>
      <c r="E76" s="388"/>
      <c r="F76" s="359"/>
      <c r="G76" s="359"/>
      <c r="H76" s="359"/>
      <c r="I76" s="390"/>
      <c r="J76" s="358"/>
      <c r="K76" s="358"/>
      <c r="L76" s="358"/>
      <c r="M76" s="388"/>
      <c r="N76" s="437"/>
      <c r="O76" s="435"/>
      <c r="P76" s="428"/>
      <c r="Q76" s="392"/>
      <c r="R76" s="393">
        <f t="shared" si="0"/>
        <v>0</v>
      </c>
      <c r="S76" s="393">
        <f t="shared" si="0"/>
        <v>0</v>
      </c>
      <c r="T76" s="393">
        <f t="shared" si="0"/>
        <v>0</v>
      </c>
      <c r="U76" s="394">
        <f t="shared" si="1"/>
        <v>0</v>
      </c>
      <c r="W76" s="386"/>
      <c r="X76" s="386"/>
    </row>
    <row r="77" spans="1:24">
      <c r="A77" s="387" t="s">
        <v>188</v>
      </c>
      <c r="B77" s="389"/>
      <c r="C77" s="435"/>
      <c r="D77" s="389"/>
      <c r="E77" s="388"/>
      <c r="F77" s="359"/>
      <c r="G77" s="359"/>
      <c r="H77" s="359"/>
      <c r="I77" s="390"/>
      <c r="J77" s="358"/>
      <c r="K77" s="358"/>
      <c r="L77" s="358"/>
      <c r="M77" s="388"/>
      <c r="N77" s="437"/>
      <c r="O77" s="435"/>
      <c r="P77" s="428"/>
      <c r="Q77" s="392"/>
      <c r="R77" s="393">
        <f t="shared" ref="R77:T140" si="2">IFERROR(F77*J77,0)</f>
        <v>0</v>
      </c>
      <c r="S77" s="393">
        <f t="shared" si="2"/>
        <v>0</v>
      </c>
      <c r="T77" s="393">
        <f t="shared" si="2"/>
        <v>0</v>
      </c>
      <c r="U77" s="394">
        <f t="shared" ref="U77:U140" si="3">IFERROR(R77+S77+T77,0)</f>
        <v>0</v>
      </c>
      <c r="W77" s="386"/>
      <c r="X77" s="386"/>
    </row>
    <row r="78" spans="1:24">
      <c r="A78" s="387" t="s">
        <v>188</v>
      </c>
      <c r="B78" s="389"/>
      <c r="C78" s="435"/>
      <c r="D78" s="389"/>
      <c r="E78" s="388"/>
      <c r="F78" s="359"/>
      <c r="G78" s="359"/>
      <c r="H78" s="359"/>
      <c r="I78" s="390"/>
      <c r="J78" s="358"/>
      <c r="K78" s="358"/>
      <c r="L78" s="358"/>
      <c r="M78" s="388"/>
      <c r="N78" s="437"/>
      <c r="O78" s="435"/>
      <c r="P78" s="428"/>
      <c r="Q78" s="392"/>
      <c r="R78" s="393">
        <f t="shared" si="2"/>
        <v>0</v>
      </c>
      <c r="S78" s="393">
        <f t="shared" si="2"/>
        <v>0</v>
      </c>
      <c r="T78" s="393">
        <f t="shared" si="2"/>
        <v>0</v>
      </c>
      <c r="U78" s="394">
        <f t="shared" si="3"/>
        <v>0</v>
      </c>
      <c r="W78" s="386"/>
      <c r="X78" s="386"/>
    </row>
    <row r="79" spans="1:24">
      <c r="A79" s="387" t="s">
        <v>188</v>
      </c>
      <c r="B79" s="389"/>
      <c r="C79" s="435"/>
      <c r="D79" s="389"/>
      <c r="E79" s="388"/>
      <c r="F79" s="359"/>
      <c r="G79" s="359"/>
      <c r="H79" s="359"/>
      <c r="I79" s="390"/>
      <c r="J79" s="358"/>
      <c r="K79" s="358"/>
      <c r="L79" s="358"/>
      <c r="M79" s="388"/>
      <c r="N79" s="437"/>
      <c r="O79" s="435"/>
      <c r="P79" s="428"/>
      <c r="Q79" s="392"/>
      <c r="R79" s="393">
        <f t="shared" si="2"/>
        <v>0</v>
      </c>
      <c r="S79" s="393">
        <f t="shared" si="2"/>
        <v>0</v>
      </c>
      <c r="T79" s="393">
        <f t="shared" si="2"/>
        <v>0</v>
      </c>
      <c r="U79" s="394">
        <f t="shared" si="3"/>
        <v>0</v>
      </c>
      <c r="W79" s="386"/>
      <c r="X79" s="386"/>
    </row>
    <row r="80" spans="1:24">
      <c r="A80" s="387" t="s">
        <v>188</v>
      </c>
      <c r="B80" s="389"/>
      <c r="C80" s="435"/>
      <c r="D80" s="389"/>
      <c r="E80" s="388"/>
      <c r="F80" s="359"/>
      <c r="G80" s="359"/>
      <c r="H80" s="359"/>
      <c r="I80" s="390"/>
      <c r="J80" s="358"/>
      <c r="K80" s="358"/>
      <c r="L80" s="358"/>
      <c r="M80" s="388"/>
      <c r="N80" s="437"/>
      <c r="O80" s="435"/>
      <c r="P80" s="428"/>
      <c r="Q80" s="392"/>
      <c r="R80" s="393">
        <f t="shared" si="2"/>
        <v>0</v>
      </c>
      <c r="S80" s="393">
        <f t="shared" si="2"/>
        <v>0</v>
      </c>
      <c r="T80" s="393">
        <f t="shared" si="2"/>
        <v>0</v>
      </c>
      <c r="U80" s="394">
        <f t="shared" si="3"/>
        <v>0</v>
      </c>
      <c r="W80" s="386"/>
      <c r="X80" s="386"/>
    </row>
    <row r="81" spans="1:24">
      <c r="A81" s="387" t="s">
        <v>188</v>
      </c>
      <c r="B81" s="389"/>
      <c r="C81" s="435"/>
      <c r="D81" s="389"/>
      <c r="E81" s="388"/>
      <c r="F81" s="359"/>
      <c r="G81" s="359"/>
      <c r="H81" s="359"/>
      <c r="I81" s="390"/>
      <c r="J81" s="358"/>
      <c r="K81" s="358"/>
      <c r="L81" s="358"/>
      <c r="M81" s="388"/>
      <c r="N81" s="437"/>
      <c r="O81" s="435"/>
      <c r="P81" s="428"/>
      <c r="Q81" s="392"/>
      <c r="R81" s="393">
        <f t="shared" si="2"/>
        <v>0</v>
      </c>
      <c r="S81" s="393">
        <f t="shared" si="2"/>
        <v>0</v>
      </c>
      <c r="T81" s="393">
        <f t="shared" si="2"/>
        <v>0</v>
      </c>
      <c r="U81" s="394">
        <f t="shared" si="3"/>
        <v>0</v>
      </c>
      <c r="W81" s="386"/>
      <c r="X81" s="386"/>
    </row>
    <row r="82" spans="1:24">
      <c r="A82" s="387" t="s">
        <v>188</v>
      </c>
      <c r="B82" s="389"/>
      <c r="C82" s="435"/>
      <c r="D82" s="389"/>
      <c r="E82" s="388"/>
      <c r="F82" s="359"/>
      <c r="G82" s="359"/>
      <c r="H82" s="359"/>
      <c r="I82" s="390"/>
      <c r="J82" s="358"/>
      <c r="K82" s="358"/>
      <c r="L82" s="358"/>
      <c r="M82" s="388"/>
      <c r="N82" s="437"/>
      <c r="O82" s="435"/>
      <c r="P82" s="428"/>
      <c r="Q82" s="392"/>
      <c r="R82" s="393">
        <f t="shared" si="2"/>
        <v>0</v>
      </c>
      <c r="S82" s="393">
        <f t="shared" si="2"/>
        <v>0</v>
      </c>
      <c r="T82" s="393">
        <f t="shared" si="2"/>
        <v>0</v>
      </c>
      <c r="U82" s="394">
        <f t="shared" si="3"/>
        <v>0</v>
      </c>
      <c r="W82" s="386"/>
      <c r="X82" s="386"/>
    </row>
    <row r="83" spans="1:24">
      <c r="A83" s="387" t="s">
        <v>188</v>
      </c>
      <c r="B83" s="389"/>
      <c r="C83" s="435"/>
      <c r="D83" s="389"/>
      <c r="E83" s="388"/>
      <c r="F83" s="359"/>
      <c r="G83" s="359"/>
      <c r="H83" s="359"/>
      <c r="I83" s="390"/>
      <c r="J83" s="358"/>
      <c r="K83" s="358"/>
      <c r="L83" s="358"/>
      <c r="M83" s="388"/>
      <c r="N83" s="437"/>
      <c r="O83" s="435"/>
      <c r="P83" s="428"/>
      <c r="Q83" s="392"/>
      <c r="R83" s="393">
        <f t="shared" si="2"/>
        <v>0</v>
      </c>
      <c r="S83" s="393">
        <f t="shared" si="2"/>
        <v>0</v>
      </c>
      <c r="T83" s="393">
        <f t="shared" si="2"/>
        <v>0</v>
      </c>
      <c r="U83" s="394">
        <f t="shared" si="3"/>
        <v>0</v>
      </c>
      <c r="W83" s="386"/>
      <c r="X83" s="386"/>
    </row>
    <row r="84" spans="1:24">
      <c r="A84" s="387" t="s">
        <v>188</v>
      </c>
      <c r="B84" s="389"/>
      <c r="C84" s="435"/>
      <c r="D84" s="389"/>
      <c r="E84" s="388"/>
      <c r="F84" s="359"/>
      <c r="G84" s="359"/>
      <c r="H84" s="359"/>
      <c r="I84" s="390"/>
      <c r="J84" s="358"/>
      <c r="K84" s="358"/>
      <c r="L84" s="358"/>
      <c r="M84" s="388"/>
      <c r="N84" s="437"/>
      <c r="O84" s="435"/>
      <c r="P84" s="428"/>
      <c r="Q84" s="392"/>
      <c r="R84" s="393">
        <f t="shared" si="2"/>
        <v>0</v>
      </c>
      <c r="S84" s="393">
        <f t="shared" si="2"/>
        <v>0</v>
      </c>
      <c r="T84" s="393">
        <f t="shared" si="2"/>
        <v>0</v>
      </c>
      <c r="U84" s="394">
        <f t="shared" si="3"/>
        <v>0</v>
      </c>
      <c r="W84" s="386"/>
      <c r="X84" s="386"/>
    </row>
    <row r="85" spans="1:24">
      <c r="A85" s="387" t="s">
        <v>188</v>
      </c>
      <c r="B85" s="389"/>
      <c r="C85" s="435"/>
      <c r="D85" s="389"/>
      <c r="E85" s="388"/>
      <c r="F85" s="359"/>
      <c r="G85" s="359"/>
      <c r="H85" s="359"/>
      <c r="I85" s="390"/>
      <c r="J85" s="358"/>
      <c r="K85" s="358"/>
      <c r="L85" s="358"/>
      <c r="M85" s="388"/>
      <c r="N85" s="437"/>
      <c r="O85" s="435"/>
      <c r="P85" s="428"/>
      <c r="Q85" s="392"/>
      <c r="R85" s="393">
        <f t="shared" si="2"/>
        <v>0</v>
      </c>
      <c r="S85" s="393">
        <f t="shared" si="2"/>
        <v>0</v>
      </c>
      <c r="T85" s="393">
        <f t="shared" si="2"/>
        <v>0</v>
      </c>
      <c r="U85" s="394">
        <f t="shared" si="3"/>
        <v>0</v>
      </c>
      <c r="W85" s="386"/>
      <c r="X85" s="386"/>
    </row>
    <row r="86" spans="1:24">
      <c r="A86" s="387" t="s">
        <v>188</v>
      </c>
      <c r="B86" s="389"/>
      <c r="C86" s="435"/>
      <c r="D86" s="389"/>
      <c r="E86" s="388"/>
      <c r="F86" s="359"/>
      <c r="G86" s="359"/>
      <c r="H86" s="359"/>
      <c r="I86" s="390"/>
      <c r="J86" s="358"/>
      <c r="K86" s="358"/>
      <c r="L86" s="358"/>
      <c r="M86" s="388"/>
      <c r="N86" s="437"/>
      <c r="O86" s="435"/>
      <c r="P86" s="428"/>
      <c r="Q86" s="392"/>
      <c r="R86" s="393">
        <f t="shared" si="2"/>
        <v>0</v>
      </c>
      <c r="S86" s="393">
        <f t="shared" si="2"/>
        <v>0</v>
      </c>
      <c r="T86" s="393">
        <f t="shared" si="2"/>
        <v>0</v>
      </c>
      <c r="U86" s="394">
        <f t="shared" si="3"/>
        <v>0</v>
      </c>
      <c r="W86" s="386"/>
      <c r="X86" s="386"/>
    </row>
    <row r="87" spans="1:24">
      <c r="A87" s="387" t="s">
        <v>188</v>
      </c>
      <c r="B87" s="389"/>
      <c r="C87" s="435"/>
      <c r="D87" s="389"/>
      <c r="E87" s="388"/>
      <c r="F87" s="359"/>
      <c r="G87" s="359"/>
      <c r="H87" s="359"/>
      <c r="I87" s="390"/>
      <c r="J87" s="358"/>
      <c r="K87" s="358"/>
      <c r="L87" s="358"/>
      <c r="M87" s="388"/>
      <c r="N87" s="437"/>
      <c r="O87" s="435"/>
      <c r="P87" s="428"/>
      <c r="Q87" s="392"/>
      <c r="R87" s="393">
        <f t="shared" si="2"/>
        <v>0</v>
      </c>
      <c r="S87" s="393">
        <f t="shared" si="2"/>
        <v>0</v>
      </c>
      <c r="T87" s="393">
        <f t="shared" si="2"/>
        <v>0</v>
      </c>
      <c r="U87" s="394">
        <f t="shared" si="3"/>
        <v>0</v>
      </c>
      <c r="W87" s="386"/>
      <c r="X87" s="386"/>
    </row>
    <row r="88" spans="1:24">
      <c r="A88" s="387" t="s">
        <v>188</v>
      </c>
      <c r="B88" s="389"/>
      <c r="C88" s="435"/>
      <c r="D88" s="389"/>
      <c r="E88" s="388"/>
      <c r="F88" s="359"/>
      <c r="G88" s="359"/>
      <c r="H88" s="359"/>
      <c r="I88" s="390"/>
      <c r="J88" s="358"/>
      <c r="K88" s="358"/>
      <c r="L88" s="358"/>
      <c r="M88" s="388"/>
      <c r="N88" s="437"/>
      <c r="O88" s="435"/>
      <c r="P88" s="428"/>
      <c r="Q88" s="392"/>
      <c r="R88" s="393">
        <f t="shared" si="2"/>
        <v>0</v>
      </c>
      <c r="S88" s="393">
        <f t="shared" si="2"/>
        <v>0</v>
      </c>
      <c r="T88" s="393">
        <f t="shared" si="2"/>
        <v>0</v>
      </c>
      <c r="U88" s="394">
        <f t="shared" si="3"/>
        <v>0</v>
      </c>
      <c r="W88" s="386"/>
      <c r="X88" s="386"/>
    </row>
    <row r="89" spans="1:24">
      <c r="A89" s="387" t="s">
        <v>188</v>
      </c>
      <c r="B89" s="389"/>
      <c r="C89" s="435"/>
      <c r="D89" s="389"/>
      <c r="E89" s="388"/>
      <c r="F89" s="359"/>
      <c r="G89" s="359"/>
      <c r="H89" s="359"/>
      <c r="I89" s="390"/>
      <c r="J89" s="358"/>
      <c r="K89" s="358"/>
      <c r="L89" s="358"/>
      <c r="M89" s="388"/>
      <c r="N89" s="437"/>
      <c r="O89" s="435"/>
      <c r="P89" s="428"/>
      <c r="Q89" s="392"/>
      <c r="R89" s="393">
        <f t="shared" si="2"/>
        <v>0</v>
      </c>
      <c r="S89" s="393">
        <f t="shared" si="2"/>
        <v>0</v>
      </c>
      <c r="T89" s="393">
        <f t="shared" si="2"/>
        <v>0</v>
      </c>
      <c r="U89" s="394">
        <f t="shared" si="3"/>
        <v>0</v>
      </c>
      <c r="W89" s="386"/>
      <c r="X89" s="386"/>
    </row>
    <row r="90" spans="1:24">
      <c r="A90" s="387" t="s">
        <v>188</v>
      </c>
      <c r="B90" s="389"/>
      <c r="C90" s="435"/>
      <c r="D90" s="389"/>
      <c r="E90" s="388"/>
      <c r="F90" s="359"/>
      <c r="G90" s="359"/>
      <c r="H90" s="359"/>
      <c r="I90" s="390"/>
      <c r="J90" s="358"/>
      <c r="K90" s="358"/>
      <c r="L90" s="358"/>
      <c r="M90" s="388"/>
      <c r="N90" s="437"/>
      <c r="O90" s="435"/>
      <c r="P90" s="428"/>
      <c r="Q90" s="392"/>
      <c r="R90" s="393">
        <f t="shared" si="2"/>
        <v>0</v>
      </c>
      <c r="S90" s="393">
        <f t="shared" si="2"/>
        <v>0</v>
      </c>
      <c r="T90" s="393">
        <f t="shared" si="2"/>
        <v>0</v>
      </c>
      <c r="U90" s="394">
        <f t="shared" si="3"/>
        <v>0</v>
      </c>
      <c r="W90" s="386"/>
      <c r="X90" s="386"/>
    </row>
    <row r="91" spans="1:24">
      <c r="A91" s="387" t="s">
        <v>188</v>
      </c>
      <c r="B91" s="389"/>
      <c r="C91" s="435"/>
      <c r="D91" s="389"/>
      <c r="E91" s="388"/>
      <c r="F91" s="359"/>
      <c r="G91" s="359"/>
      <c r="H91" s="359"/>
      <c r="I91" s="390"/>
      <c r="J91" s="358"/>
      <c r="K91" s="358"/>
      <c r="L91" s="358"/>
      <c r="M91" s="388"/>
      <c r="N91" s="437"/>
      <c r="O91" s="435"/>
      <c r="P91" s="428"/>
      <c r="Q91" s="392"/>
      <c r="R91" s="393">
        <f t="shared" si="2"/>
        <v>0</v>
      </c>
      <c r="S91" s="393">
        <f t="shared" si="2"/>
        <v>0</v>
      </c>
      <c r="T91" s="393">
        <f t="shared" si="2"/>
        <v>0</v>
      </c>
      <c r="U91" s="394">
        <f t="shared" si="3"/>
        <v>0</v>
      </c>
      <c r="W91" s="386"/>
      <c r="X91" s="386"/>
    </row>
    <row r="92" spans="1:24">
      <c r="A92" s="387" t="s">
        <v>188</v>
      </c>
      <c r="B92" s="389"/>
      <c r="C92" s="435"/>
      <c r="D92" s="389"/>
      <c r="E92" s="388"/>
      <c r="F92" s="359"/>
      <c r="G92" s="359"/>
      <c r="H92" s="359"/>
      <c r="I92" s="390"/>
      <c r="J92" s="358"/>
      <c r="K92" s="358"/>
      <c r="L92" s="358"/>
      <c r="M92" s="388"/>
      <c r="N92" s="437"/>
      <c r="O92" s="435"/>
      <c r="P92" s="428"/>
      <c r="Q92" s="392"/>
      <c r="R92" s="393">
        <f t="shared" si="2"/>
        <v>0</v>
      </c>
      <c r="S92" s="393">
        <f t="shared" si="2"/>
        <v>0</v>
      </c>
      <c r="T92" s="393">
        <f t="shared" si="2"/>
        <v>0</v>
      </c>
      <c r="U92" s="394">
        <f t="shared" si="3"/>
        <v>0</v>
      </c>
      <c r="W92" s="386"/>
      <c r="X92" s="386"/>
    </row>
    <row r="93" spans="1:24">
      <c r="A93" s="387" t="s">
        <v>188</v>
      </c>
      <c r="B93" s="389"/>
      <c r="C93" s="435"/>
      <c r="D93" s="389"/>
      <c r="E93" s="388"/>
      <c r="F93" s="359"/>
      <c r="G93" s="359"/>
      <c r="H93" s="359"/>
      <c r="I93" s="390"/>
      <c r="J93" s="358"/>
      <c r="K93" s="358"/>
      <c r="L93" s="358"/>
      <c r="M93" s="388"/>
      <c r="N93" s="437"/>
      <c r="O93" s="435"/>
      <c r="P93" s="428"/>
      <c r="Q93" s="392"/>
      <c r="R93" s="393">
        <f t="shared" si="2"/>
        <v>0</v>
      </c>
      <c r="S93" s="393">
        <f t="shared" si="2"/>
        <v>0</v>
      </c>
      <c r="T93" s="393">
        <f t="shared" si="2"/>
        <v>0</v>
      </c>
      <c r="U93" s="394">
        <f t="shared" si="3"/>
        <v>0</v>
      </c>
      <c r="W93" s="386"/>
      <c r="X93" s="386"/>
    </row>
    <row r="94" spans="1:24">
      <c r="A94" s="387" t="s">
        <v>188</v>
      </c>
      <c r="B94" s="389"/>
      <c r="C94" s="435"/>
      <c r="D94" s="389"/>
      <c r="E94" s="388"/>
      <c r="F94" s="359"/>
      <c r="G94" s="359"/>
      <c r="H94" s="359"/>
      <c r="I94" s="390"/>
      <c r="J94" s="358"/>
      <c r="K94" s="358"/>
      <c r="L94" s="358"/>
      <c r="M94" s="388"/>
      <c r="N94" s="437"/>
      <c r="O94" s="435"/>
      <c r="P94" s="428"/>
      <c r="Q94" s="392"/>
      <c r="R94" s="393">
        <f t="shared" si="2"/>
        <v>0</v>
      </c>
      <c r="S94" s="393">
        <f t="shared" si="2"/>
        <v>0</v>
      </c>
      <c r="T94" s="393">
        <f t="shared" si="2"/>
        <v>0</v>
      </c>
      <c r="U94" s="394">
        <f t="shared" si="3"/>
        <v>0</v>
      </c>
      <c r="W94" s="386"/>
      <c r="X94" s="386"/>
    </row>
    <row r="95" spans="1:24">
      <c r="A95" s="387" t="s">
        <v>188</v>
      </c>
      <c r="B95" s="389"/>
      <c r="C95" s="435"/>
      <c r="D95" s="389"/>
      <c r="E95" s="388"/>
      <c r="F95" s="359"/>
      <c r="G95" s="359"/>
      <c r="H95" s="359"/>
      <c r="I95" s="390"/>
      <c r="J95" s="358"/>
      <c r="K95" s="358"/>
      <c r="L95" s="358"/>
      <c r="M95" s="388"/>
      <c r="N95" s="437"/>
      <c r="O95" s="435"/>
      <c r="P95" s="428"/>
      <c r="Q95" s="392"/>
      <c r="R95" s="393">
        <f t="shared" si="2"/>
        <v>0</v>
      </c>
      <c r="S95" s="393">
        <f t="shared" si="2"/>
        <v>0</v>
      </c>
      <c r="T95" s="393">
        <f t="shared" si="2"/>
        <v>0</v>
      </c>
      <c r="U95" s="394">
        <f t="shared" si="3"/>
        <v>0</v>
      </c>
      <c r="W95" s="386"/>
      <c r="X95" s="386"/>
    </row>
    <row r="96" spans="1:24">
      <c r="A96" s="387" t="s">
        <v>188</v>
      </c>
      <c r="B96" s="389"/>
      <c r="C96" s="435"/>
      <c r="D96" s="389"/>
      <c r="E96" s="388"/>
      <c r="F96" s="359"/>
      <c r="G96" s="359"/>
      <c r="H96" s="359"/>
      <c r="I96" s="390"/>
      <c r="J96" s="358"/>
      <c r="K96" s="358"/>
      <c r="L96" s="358"/>
      <c r="M96" s="388"/>
      <c r="N96" s="437"/>
      <c r="O96" s="435"/>
      <c r="P96" s="428"/>
      <c r="Q96" s="392"/>
      <c r="R96" s="393">
        <f t="shared" si="2"/>
        <v>0</v>
      </c>
      <c r="S96" s="393">
        <f t="shared" si="2"/>
        <v>0</v>
      </c>
      <c r="T96" s="393">
        <f t="shared" si="2"/>
        <v>0</v>
      </c>
      <c r="U96" s="394">
        <f t="shared" si="3"/>
        <v>0</v>
      </c>
      <c r="W96" s="386"/>
      <c r="X96" s="386"/>
    </row>
    <row r="97" spans="1:24">
      <c r="A97" s="387" t="s">
        <v>188</v>
      </c>
      <c r="B97" s="389"/>
      <c r="C97" s="435"/>
      <c r="D97" s="389"/>
      <c r="E97" s="388"/>
      <c r="F97" s="359"/>
      <c r="G97" s="359"/>
      <c r="H97" s="359"/>
      <c r="I97" s="390"/>
      <c r="J97" s="358"/>
      <c r="K97" s="358"/>
      <c r="L97" s="358"/>
      <c r="M97" s="388"/>
      <c r="N97" s="437"/>
      <c r="O97" s="435"/>
      <c r="P97" s="428"/>
      <c r="Q97" s="392"/>
      <c r="R97" s="393">
        <f t="shared" si="2"/>
        <v>0</v>
      </c>
      <c r="S97" s="393">
        <f t="shared" si="2"/>
        <v>0</v>
      </c>
      <c r="T97" s="393">
        <f t="shared" si="2"/>
        <v>0</v>
      </c>
      <c r="U97" s="394">
        <f t="shared" si="3"/>
        <v>0</v>
      </c>
      <c r="W97" s="386"/>
      <c r="X97" s="386"/>
    </row>
    <row r="98" spans="1:24">
      <c r="A98" s="387" t="s">
        <v>188</v>
      </c>
      <c r="B98" s="389"/>
      <c r="C98" s="435"/>
      <c r="D98" s="389"/>
      <c r="E98" s="388"/>
      <c r="F98" s="359"/>
      <c r="G98" s="359"/>
      <c r="H98" s="359"/>
      <c r="I98" s="390"/>
      <c r="J98" s="358"/>
      <c r="K98" s="358"/>
      <c r="L98" s="358"/>
      <c r="M98" s="388"/>
      <c r="N98" s="437"/>
      <c r="O98" s="435"/>
      <c r="P98" s="428"/>
      <c r="Q98" s="392"/>
      <c r="R98" s="393">
        <f t="shared" si="2"/>
        <v>0</v>
      </c>
      <c r="S98" s="393">
        <f t="shared" si="2"/>
        <v>0</v>
      </c>
      <c r="T98" s="393">
        <f t="shared" si="2"/>
        <v>0</v>
      </c>
      <c r="U98" s="394">
        <f t="shared" si="3"/>
        <v>0</v>
      </c>
      <c r="W98" s="386"/>
      <c r="X98" s="386"/>
    </row>
    <row r="99" spans="1:24">
      <c r="A99" s="387" t="s">
        <v>188</v>
      </c>
      <c r="B99" s="389"/>
      <c r="C99" s="435"/>
      <c r="D99" s="389"/>
      <c r="E99" s="388"/>
      <c r="F99" s="359"/>
      <c r="G99" s="359"/>
      <c r="H99" s="359"/>
      <c r="I99" s="390"/>
      <c r="J99" s="358"/>
      <c r="K99" s="358"/>
      <c r="L99" s="358"/>
      <c r="M99" s="388"/>
      <c r="N99" s="437"/>
      <c r="O99" s="435"/>
      <c r="P99" s="428"/>
      <c r="Q99" s="392"/>
      <c r="R99" s="393">
        <f t="shared" si="2"/>
        <v>0</v>
      </c>
      <c r="S99" s="393">
        <f t="shared" si="2"/>
        <v>0</v>
      </c>
      <c r="T99" s="393">
        <f t="shared" si="2"/>
        <v>0</v>
      </c>
      <c r="U99" s="394">
        <f t="shared" si="3"/>
        <v>0</v>
      </c>
      <c r="W99" s="386"/>
      <c r="X99" s="386"/>
    </row>
    <row r="100" spans="1:24">
      <c r="A100" s="387" t="s">
        <v>188</v>
      </c>
      <c r="B100" s="389"/>
      <c r="C100" s="435"/>
      <c r="D100" s="389"/>
      <c r="E100" s="388"/>
      <c r="F100" s="359"/>
      <c r="G100" s="359"/>
      <c r="H100" s="359"/>
      <c r="I100" s="390"/>
      <c r="J100" s="358"/>
      <c r="K100" s="358"/>
      <c r="L100" s="358"/>
      <c r="M100" s="388"/>
      <c r="N100" s="437"/>
      <c r="O100" s="435"/>
      <c r="P100" s="428"/>
      <c r="Q100" s="392"/>
      <c r="R100" s="393">
        <f t="shared" si="2"/>
        <v>0</v>
      </c>
      <c r="S100" s="393">
        <f t="shared" si="2"/>
        <v>0</v>
      </c>
      <c r="T100" s="393">
        <f t="shared" si="2"/>
        <v>0</v>
      </c>
      <c r="U100" s="394">
        <f t="shared" si="3"/>
        <v>0</v>
      </c>
      <c r="W100" s="386"/>
      <c r="X100" s="386"/>
    </row>
    <row r="101" spans="1:24">
      <c r="A101" s="387" t="s">
        <v>188</v>
      </c>
      <c r="B101" s="389"/>
      <c r="C101" s="435"/>
      <c r="D101" s="389"/>
      <c r="E101" s="388"/>
      <c r="F101" s="359"/>
      <c r="G101" s="359"/>
      <c r="H101" s="359"/>
      <c r="I101" s="390"/>
      <c r="J101" s="358"/>
      <c r="K101" s="358"/>
      <c r="L101" s="358"/>
      <c r="M101" s="388"/>
      <c r="N101" s="437"/>
      <c r="O101" s="435"/>
      <c r="P101" s="428"/>
      <c r="Q101" s="392"/>
      <c r="R101" s="393">
        <f t="shared" si="2"/>
        <v>0</v>
      </c>
      <c r="S101" s="393">
        <f t="shared" si="2"/>
        <v>0</v>
      </c>
      <c r="T101" s="393">
        <f t="shared" si="2"/>
        <v>0</v>
      </c>
      <c r="U101" s="394">
        <f t="shared" si="3"/>
        <v>0</v>
      </c>
      <c r="W101" s="386"/>
      <c r="X101" s="386"/>
    </row>
    <row r="102" spans="1:24">
      <c r="A102" s="387" t="s">
        <v>188</v>
      </c>
      <c r="B102" s="389"/>
      <c r="C102" s="435"/>
      <c r="D102" s="389"/>
      <c r="E102" s="388"/>
      <c r="F102" s="359"/>
      <c r="G102" s="359"/>
      <c r="H102" s="359"/>
      <c r="I102" s="390"/>
      <c r="J102" s="358"/>
      <c r="K102" s="358"/>
      <c r="L102" s="358"/>
      <c r="M102" s="388"/>
      <c r="N102" s="437"/>
      <c r="O102" s="435"/>
      <c r="P102" s="428"/>
      <c r="Q102" s="392"/>
      <c r="R102" s="393">
        <f t="shared" si="2"/>
        <v>0</v>
      </c>
      <c r="S102" s="393">
        <f t="shared" si="2"/>
        <v>0</v>
      </c>
      <c r="T102" s="393">
        <f t="shared" si="2"/>
        <v>0</v>
      </c>
      <c r="U102" s="394">
        <f t="shared" si="3"/>
        <v>0</v>
      </c>
      <c r="W102" s="386"/>
      <c r="X102" s="386"/>
    </row>
    <row r="103" spans="1:24">
      <c r="A103" s="387" t="s">
        <v>188</v>
      </c>
      <c r="B103" s="389"/>
      <c r="C103" s="435"/>
      <c r="D103" s="389"/>
      <c r="E103" s="388"/>
      <c r="F103" s="359"/>
      <c r="G103" s="359"/>
      <c r="H103" s="359"/>
      <c r="I103" s="390"/>
      <c r="J103" s="358"/>
      <c r="K103" s="358"/>
      <c r="L103" s="358"/>
      <c r="M103" s="388"/>
      <c r="N103" s="437"/>
      <c r="O103" s="435"/>
      <c r="P103" s="428"/>
      <c r="Q103" s="392"/>
      <c r="R103" s="393">
        <f t="shared" si="2"/>
        <v>0</v>
      </c>
      <c r="S103" s="393">
        <f t="shared" si="2"/>
        <v>0</v>
      </c>
      <c r="T103" s="393">
        <f t="shared" si="2"/>
        <v>0</v>
      </c>
      <c r="U103" s="394">
        <f t="shared" si="3"/>
        <v>0</v>
      </c>
      <c r="W103" s="386"/>
      <c r="X103" s="386"/>
    </row>
    <row r="104" spans="1:24">
      <c r="A104" s="387" t="s">
        <v>188</v>
      </c>
      <c r="B104" s="389"/>
      <c r="C104" s="435"/>
      <c r="D104" s="389"/>
      <c r="E104" s="388"/>
      <c r="F104" s="359"/>
      <c r="G104" s="359"/>
      <c r="H104" s="359"/>
      <c r="I104" s="390"/>
      <c r="J104" s="358"/>
      <c r="K104" s="358"/>
      <c r="L104" s="358"/>
      <c r="M104" s="388"/>
      <c r="N104" s="437"/>
      <c r="O104" s="435"/>
      <c r="P104" s="428"/>
      <c r="Q104" s="392"/>
      <c r="R104" s="393">
        <f t="shared" si="2"/>
        <v>0</v>
      </c>
      <c r="S104" s="393">
        <f t="shared" si="2"/>
        <v>0</v>
      </c>
      <c r="T104" s="393">
        <f t="shared" si="2"/>
        <v>0</v>
      </c>
      <c r="U104" s="394">
        <f t="shared" si="3"/>
        <v>0</v>
      </c>
      <c r="W104" s="386"/>
      <c r="X104" s="386"/>
    </row>
    <row r="105" spans="1:24">
      <c r="A105" s="387" t="s">
        <v>188</v>
      </c>
      <c r="B105" s="389"/>
      <c r="C105" s="435"/>
      <c r="D105" s="389"/>
      <c r="E105" s="388"/>
      <c r="F105" s="359"/>
      <c r="G105" s="359"/>
      <c r="H105" s="359"/>
      <c r="I105" s="390"/>
      <c r="J105" s="358"/>
      <c r="K105" s="358"/>
      <c r="L105" s="358"/>
      <c r="M105" s="388"/>
      <c r="N105" s="437"/>
      <c r="O105" s="435"/>
      <c r="P105" s="428"/>
      <c r="Q105" s="392"/>
      <c r="R105" s="393">
        <f t="shared" si="2"/>
        <v>0</v>
      </c>
      <c r="S105" s="393">
        <f t="shared" si="2"/>
        <v>0</v>
      </c>
      <c r="T105" s="393">
        <f t="shared" si="2"/>
        <v>0</v>
      </c>
      <c r="U105" s="394">
        <f t="shared" si="3"/>
        <v>0</v>
      </c>
      <c r="W105" s="386"/>
      <c r="X105" s="386"/>
    </row>
    <row r="106" spans="1:24">
      <c r="A106" s="387" t="s">
        <v>188</v>
      </c>
      <c r="B106" s="389"/>
      <c r="C106" s="435"/>
      <c r="D106" s="389"/>
      <c r="E106" s="388"/>
      <c r="F106" s="359"/>
      <c r="G106" s="359"/>
      <c r="H106" s="359"/>
      <c r="I106" s="390"/>
      <c r="J106" s="358"/>
      <c r="K106" s="358"/>
      <c r="L106" s="358"/>
      <c r="M106" s="388"/>
      <c r="N106" s="437"/>
      <c r="O106" s="435"/>
      <c r="P106" s="428"/>
      <c r="Q106" s="392"/>
      <c r="R106" s="393">
        <f t="shared" si="2"/>
        <v>0</v>
      </c>
      <c r="S106" s="393">
        <f t="shared" si="2"/>
        <v>0</v>
      </c>
      <c r="T106" s="393">
        <f t="shared" si="2"/>
        <v>0</v>
      </c>
      <c r="U106" s="394">
        <f t="shared" si="3"/>
        <v>0</v>
      </c>
      <c r="W106" s="386"/>
      <c r="X106" s="386"/>
    </row>
    <row r="107" spans="1:24">
      <c r="A107" s="387" t="s">
        <v>188</v>
      </c>
      <c r="B107" s="389"/>
      <c r="C107" s="435"/>
      <c r="D107" s="389"/>
      <c r="E107" s="388"/>
      <c r="F107" s="359"/>
      <c r="G107" s="359"/>
      <c r="H107" s="359"/>
      <c r="I107" s="390"/>
      <c r="J107" s="358"/>
      <c r="K107" s="358"/>
      <c r="L107" s="358"/>
      <c r="M107" s="388"/>
      <c r="N107" s="437"/>
      <c r="O107" s="435"/>
      <c r="P107" s="428"/>
      <c r="Q107" s="392"/>
      <c r="R107" s="393">
        <f t="shared" si="2"/>
        <v>0</v>
      </c>
      <c r="S107" s="393">
        <f t="shared" si="2"/>
        <v>0</v>
      </c>
      <c r="T107" s="393">
        <f t="shared" si="2"/>
        <v>0</v>
      </c>
      <c r="U107" s="394">
        <f t="shared" si="3"/>
        <v>0</v>
      </c>
      <c r="W107" s="386"/>
      <c r="X107" s="386"/>
    </row>
    <row r="108" spans="1:24">
      <c r="A108" s="387" t="s">
        <v>188</v>
      </c>
      <c r="B108" s="389"/>
      <c r="C108" s="435"/>
      <c r="D108" s="389"/>
      <c r="E108" s="388"/>
      <c r="F108" s="359"/>
      <c r="G108" s="359"/>
      <c r="H108" s="359"/>
      <c r="I108" s="390"/>
      <c r="J108" s="358"/>
      <c r="K108" s="358"/>
      <c r="L108" s="358"/>
      <c r="M108" s="388"/>
      <c r="N108" s="437"/>
      <c r="O108" s="435"/>
      <c r="P108" s="428"/>
      <c r="Q108" s="392"/>
      <c r="R108" s="393">
        <f t="shared" si="2"/>
        <v>0</v>
      </c>
      <c r="S108" s="393">
        <f t="shared" si="2"/>
        <v>0</v>
      </c>
      <c r="T108" s="393">
        <f t="shared" si="2"/>
        <v>0</v>
      </c>
      <c r="U108" s="394">
        <f t="shared" si="3"/>
        <v>0</v>
      </c>
      <c r="W108" s="386"/>
      <c r="X108" s="386"/>
    </row>
    <row r="109" spans="1:24">
      <c r="A109" s="387" t="s">
        <v>188</v>
      </c>
      <c r="B109" s="389"/>
      <c r="C109" s="435"/>
      <c r="D109" s="389"/>
      <c r="E109" s="388"/>
      <c r="F109" s="359"/>
      <c r="G109" s="359"/>
      <c r="H109" s="359"/>
      <c r="I109" s="390"/>
      <c r="J109" s="358"/>
      <c r="K109" s="358"/>
      <c r="L109" s="358"/>
      <c r="M109" s="388"/>
      <c r="N109" s="437"/>
      <c r="O109" s="435"/>
      <c r="P109" s="428"/>
      <c r="Q109" s="392"/>
      <c r="R109" s="393">
        <f t="shared" si="2"/>
        <v>0</v>
      </c>
      <c r="S109" s="393">
        <f t="shared" si="2"/>
        <v>0</v>
      </c>
      <c r="T109" s="393">
        <f t="shared" si="2"/>
        <v>0</v>
      </c>
      <c r="U109" s="394">
        <f t="shared" si="3"/>
        <v>0</v>
      </c>
      <c r="W109" s="386"/>
      <c r="X109" s="386"/>
    </row>
    <row r="110" spans="1:24">
      <c r="A110" s="387" t="s">
        <v>188</v>
      </c>
      <c r="B110" s="389"/>
      <c r="C110" s="435"/>
      <c r="D110" s="389"/>
      <c r="E110" s="388"/>
      <c r="F110" s="359"/>
      <c r="G110" s="359"/>
      <c r="H110" s="359"/>
      <c r="I110" s="390"/>
      <c r="J110" s="358"/>
      <c r="K110" s="358"/>
      <c r="L110" s="358"/>
      <c r="M110" s="388"/>
      <c r="N110" s="437"/>
      <c r="O110" s="435"/>
      <c r="P110" s="428"/>
      <c r="Q110" s="392"/>
      <c r="R110" s="393">
        <f t="shared" si="2"/>
        <v>0</v>
      </c>
      <c r="S110" s="393">
        <f t="shared" si="2"/>
        <v>0</v>
      </c>
      <c r="T110" s="393">
        <f t="shared" si="2"/>
        <v>0</v>
      </c>
      <c r="U110" s="394">
        <f t="shared" si="3"/>
        <v>0</v>
      </c>
      <c r="W110" s="386"/>
      <c r="X110" s="386"/>
    </row>
    <row r="111" spans="1:24">
      <c r="A111" s="387" t="s">
        <v>188</v>
      </c>
      <c r="B111" s="389"/>
      <c r="C111" s="435"/>
      <c r="D111" s="389"/>
      <c r="E111" s="388"/>
      <c r="F111" s="359"/>
      <c r="G111" s="359"/>
      <c r="H111" s="359"/>
      <c r="I111" s="390"/>
      <c r="J111" s="358"/>
      <c r="K111" s="358"/>
      <c r="L111" s="358"/>
      <c r="M111" s="388"/>
      <c r="N111" s="437"/>
      <c r="O111" s="435"/>
      <c r="P111" s="428"/>
      <c r="Q111" s="392"/>
      <c r="R111" s="393">
        <f t="shared" si="2"/>
        <v>0</v>
      </c>
      <c r="S111" s="393">
        <f t="shared" si="2"/>
        <v>0</v>
      </c>
      <c r="T111" s="393">
        <f t="shared" si="2"/>
        <v>0</v>
      </c>
      <c r="U111" s="394">
        <f t="shared" si="3"/>
        <v>0</v>
      </c>
      <c r="W111" s="386"/>
      <c r="X111" s="386"/>
    </row>
    <row r="112" spans="1:24">
      <c r="A112" s="387" t="s">
        <v>188</v>
      </c>
      <c r="B112" s="389"/>
      <c r="C112" s="435"/>
      <c r="D112" s="389"/>
      <c r="E112" s="388"/>
      <c r="F112" s="359"/>
      <c r="G112" s="359"/>
      <c r="H112" s="359"/>
      <c r="I112" s="390"/>
      <c r="J112" s="358"/>
      <c r="K112" s="358"/>
      <c r="L112" s="358"/>
      <c r="M112" s="388"/>
      <c r="N112" s="437"/>
      <c r="O112" s="435"/>
      <c r="P112" s="428"/>
      <c r="Q112" s="392"/>
      <c r="R112" s="393">
        <f t="shared" si="2"/>
        <v>0</v>
      </c>
      <c r="S112" s="393">
        <f t="shared" si="2"/>
        <v>0</v>
      </c>
      <c r="T112" s="393">
        <f t="shared" si="2"/>
        <v>0</v>
      </c>
      <c r="U112" s="394">
        <f t="shared" si="3"/>
        <v>0</v>
      </c>
      <c r="W112" s="386"/>
      <c r="X112" s="386"/>
    </row>
    <row r="113" spans="1:24">
      <c r="A113" s="387" t="s">
        <v>188</v>
      </c>
      <c r="B113" s="389"/>
      <c r="C113" s="435"/>
      <c r="D113" s="389"/>
      <c r="E113" s="388"/>
      <c r="F113" s="359"/>
      <c r="G113" s="359"/>
      <c r="H113" s="359"/>
      <c r="I113" s="390"/>
      <c r="J113" s="358"/>
      <c r="K113" s="358"/>
      <c r="L113" s="358"/>
      <c r="M113" s="388"/>
      <c r="N113" s="437"/>
      <c r="O113" s="435"/>
      <c r="P113" s="428"/>
      <c r="Q113" s="392"/>
      <c r="R113" s="393">
        <f t="shared" si="2"/>
        <v>0</v>
      </c>
      <c r="S113" s="393">
        <f t="shared" si="2"/>
        <v>0</v>
      </c>
      <c r="T113" s="393">
        <f t="shared" si="2"/>
        <v>0</v>
      </c>
      <c r="U113" s="394">
        <f t="shared" si="3"/>
        <v>0</v>
      </c>
      <c r="W113" s="386"/>
      <c r="X113" s="386"/>
    </row>
    <row r="114" spans="1:24">
      <c r="A114" s="387" t="s">
        <v>188</v>
      </c>
      <c r="B114" s="389"/>
      <c r="C114" s="435"/>
      <c r="D114" s="389"/>
      <c r="E114" s="388"/>
      <c r="F114" s="359"/>
      <c r="G114" s="359"/>
      <c r="H114" s="359"/>
      <c r="I114" s="390"/>
      <c r="J114" s="358"/>
      <c r="K114" s="358"/>
      <c r="L114" s="358"/>
      <c r="M114" s="388"/>
      <c r="N114" s="437"/>
      <c r="O114" s="435"/>
      <c r="P114" s="428"/>
      <c r="Q114" s="392"/>
      <c r="R114" s="393">
        <f t="shared" si="2"/>
        <v>0</v>
      </c>
      <c r="S114" s="393">
        <f t="shared" si="2"/>
        <v>0</v>
      </c>
      <c r="T114" s="393">
        <f t="shared" si="2"/>
        <v>0</v>
      </c>
      <c r="U114" s="394">
        <f t="shared" si="3"/>
        <v>0</v>
      </c>
      <c r="W114" s="386"/>
      <c r="X114" s="386"/>
    </row>
    <row r="115" spans="1:24">
      <c r="A115" s="387" t="s">
        <v>188</v>
      </c>
      <c r="B115" s="389"/>
      <c r="C115" s="435"/>
      <c r="D115" s="389"/>
      <c r="E115" s="388"/>
      <c r="F115" s="359"/>
      <c r="G115" s="359"/>
      <c r="H115" s="359"/>
      <c r="I115" s="390"/>
      <c r="J115" s="358"/>
      <c r="K115" s="358"/>
      <c r="L115" s="358"/>
      <c r="M115" s="388"/>
      <c r="N115" s="437"/>
      <c r="O115" s="435"/>
      <c r="P115" s="428"/>
      <c r="Q115" s="392"/>
      <c r="R115" s="393">
        <f t="shared" si="2"/>
        <v>0</v>
      </c>
      <c r="S115" s="393">
        <f t="shared" si="2"/>
        <v>0</v>
      </c>
      <c r="T115" s="393">
        <f t="shared" si="2"/>
        <v>0</v>
      </c>
      <c r="U115" s="394">
        <f t="shared" si="3"/>
        <v>0</v>
      </c>
      <c r="W115" s="386"/>
      <c r="X115" s="386"/>
    </row>
    <row r="116" spans="1:24">
      <c r="A116" s="387" t="s">
        <v>188</v>
      </c>
      <c r="B116" s="389"/>
      <c r="C116" s="435"/>
      <c r="D116" s="389"/>
      <c r="E116" s="388"/>
      <c r="F116" s="359"/>
      <c r="G116" s="359"/>
      <c r="H116" s="359"/>
      <c r="I116" s="390"/>
      <c r="J116" s="358"/>
      <c r="K116" s="358"/>
      <c r="L116" s="358"/>
      <c r="M116" s="388"/>
      <c r="N116" s="437"/>
      <c r="O116" s="435"/>
      <c r="P116" s="428"/>
      <c r="Q116" s="392"/>
      <c r="R116" s="393">
        <f t="shared" si="2"/>
        <v>0</v>
      </c>
      <c r="S116" s="393">
        <f t="shared" si="2"/>
        <v>0</v>
      </c>
      <c r="T116" s="393">
        <f t="shared" si="2"/>
        <v>0</v>
      </c>
      <c r="U116" s="394">
        <f t="shared" si="3"/>
        <v>0</v>
      </c>
      <c r="W116" s="386"/>
      <c r="X116" s="386"/>
    </row>
    <row r="117" spans="1:24">
      <c r="A117" s="387" t="s">
        <v>188</v>
      </c>
      <c r="B117" s="389"/>
      <c r="C117" s="435"/>
      <c r="D117" s="389"/>
      <c r="E117" s="388"/>
      <c r="F117" s="359"/>
      <c r="G117" s="359"/>
      <c r="H117" s="359"/>
      <c r="I117" s="390"/>
      <c r="J117" s="358"/>
      <c r="K117" s="358"/>
      <c r="L117" s="358"/>
      <c r="M117" s="388"/>
      <c r="N117" s="437"/>
      <c r="O117" s="435"/>
      <c r="P117" s="428"/>
      <c r="Q117" s="392"/>
      <c r="R117" s="393">
        <f t="shared" si="2"/>
        <v>0</v>
      </c>
      <c r="S117" s="393">
        <f t="shared" si="2"/>
        <v>0</v>
      </c>
      <c r="T117" s="393">
        <f t="shared" si="2"/>
        <v>0</v>
      </c>
      <c r="U117" s="394">
        <f t="shared" si="3"/>
        <v>0</v>
      </c>
      <c r="W117" s="386"/>
      <c r="X117" s="386"/>
    </row>
    <row r="118" spans="1:24">
      <c r="A118" s="387" t="s">
        <v>188</v>
      </c>
      <c r="B118" s="389"/>
      <c r="C118" s="435"/>
      <c r="D118" s="389"/>
      <c r="E118" s="388"/>
      <c r="F118" s="359"/>
      <c r="G118" s="359"/>
      <c r="H118" s="359"/>
      <c r="I118" s="390"/>
      <c r="J118" s="358"/>
      <c r="K118" s="358"/>
      <c r="L118" s="358"/>
      <c r="M118" s="388"/>
      <c r="N118" s="437"/>
      <c r="O118" s="435"/>
      <c r="P118" s="428"/>
      <c r="Q118" s="392"/>
      <c r="R118" s="393">
        <f t="shared" si="2"/>
        <v>0</v>
      </c>
      <c r="S118" s="393">
        <f t="shared" si="2"/>
        <v>0</v>
      </c>
      <c r="T118" s="393">
        <f t="shared" si="2"/>
        <v>0</v>
      </c>
      <c r="U118" s="394">
        <f t="shared" si="3"/>
        <v>0</v>
      </c>
      <c r="W118" s="386"/>
      <c r="X118" s="386"/>
    </row>
    <row r="119" spans="1:24">
      <c r="A119" s="387" t="s">
        <v>188</v>
      </c>
      <c r="B119" s="389"/>
      <c r="C119" s="435"/>
      <c r="D119" s="389"/>
      <c r="E119" s="388"/>
      <c r="F119" s="359"/>
      <c r="G119" s="359"/>
      <c r="H119" s="359"/>
      <c r="I119" s="390"/>
      <c r="J119" s="358"/>
      <c r="K119" s="358"/>
      <c r="L119" s="358"/>
      <c r="M119" s="388"/>
      <c r="N119" s="437"/>
      <c r="O119" s="435"/>
      <c r="P119" s="428"/>
      <c r="Q119" s="392"/>
      <c r="R119" s="393">
        <f t="shared" si="2"/>
        <v>0</v>
      </c>
      <c r="S119" s="393">
        <f t="shared" si="2"/>
        <v>0</v>
      </c>
      <c r="T119" s="393">
        <f t="shared" si="2"/>
        <v>0</v>
      </c>
      <c r="U119" s="394">
        <f t="shared" si="3"/>
        <v>0</v>
      </c>
      <c r="W119" s="386"/>
      <c r="X119" s="386"/>
    </row>
    <row r="120" spans="1:24">
      <c r="A120" s="387" t="s">
        <v>188</v>
      </c>
      <c r="B120" s="389"/>
      <c r="C120" s="435"/>
      <c r="D120" s="389"/>
      <c r="E120" s="388"/>
      <c r="F120" s="359"/>
      <c r="G120" s="359"/>
      <c r="H120" s="359"/>
      <c r="I120" s="390"/>
      <c r="J120" s="358"/>
      <c r="K120" s="358"/>
      <c r="L120" s="358"/>
      <c r="M120" s="388"/>
      <c r="N120" s="437"/>
      <c r="O120" s="435"/>
      <c r="P120" s="428"/>
      <c r="Q120" s="392"/>
      <c r="R120" s="393">
        <f t="shared" si="2"/>
        <v>0</v>
      </c>
      <c r="S120" s="393">
        <f t="shared" si="2"/>
        <v>0</v>
      </c>
      <c r="T120" s="393">
        <f t="shared" si="2"/>
        <v>0</v>
      </c>
      <c r="U120" s="394">
        <f t="shared" si="3"/>
        <v>0</v>
      </c>
      <c r="W120" s="386"/>
      <c r="X120" s="386"/>
    </row>
    <row r="121" spans="1:24">
      <c r="A121" s="387" t="s">
        <v>188</v>
      </c>
      <c r="B121" s="389"/>
      <c r="C121" s="435"/>
      <c r="D121" s="389"/>
      <c r="E121" s="388"/>
      <c r="F121" s="359"/>
      <c r="G121" s="359"/>
      <c r="H121" s="359"/>
      <c r="I121" s="390"/>
      <c r="J121" s="358"/>
      <c r="K121" s="358"/>
      <c r="L121" s="358"/>
      <c r="M121" s="388"/>
      <c r="N121" s="437"/>
      <c r="O121" s="435"/>
      <c r="P121" s="428"/>
      <c r="Q121" s="392"/>
      <c r="R121" s="393">
        <f t="shared" si="2"/>
        <v>0</v>
      </c>
      <c r="S121" s="393">
        <f t="shared" si="2"/>
        <v>0</v>
      </c>
      <c r="T121" s="393">
        <f t="shared" si="2"/>
        <v>0</v>
      </c>
      <c r="U121" s="394">
        <f t="shared" si="3"/>
        <v>0</v>
      </c>
      <c r="W121" s="386"/>
      <c r="X121" s="386"/>
    </row>
    <row r="122" spans="1:24">
      <c r="A122" s="387" t="s">
        <v>188</v>
      </c>
      <c r="B122" s="389"/>
      <c r="C122" s="435"/>
      <c r="D122" s="389"/>
      <c r="E122" s="388"/>
      <c r="F122" s="359"/>
      <c r="G122" s="359"/>
      <c r="H122" s="359"/>
      <c r="I122" s="390"/>
      <c r="J122" s="358"/>
      <c r="K122" s="358"/>
      <c r="L122" s="358"/>
      <c r="M122" s="388"/>
      <c r="N122" s="437"/>
      <c r="O122" s="435"/>
      <c r="P122" s="428"/>
      <c r="Q122" s="392"/>
      <c r="R122" s="393">
        <f t="shared" si="2"/>
        <v>0</v>
      </c>
      <c r="S122" s="393">
        <f t="shared" si="2"/>
        <v>0</v>
      </c>
      <c r="T122" s="393">
        <f t="shared" si="2"/>
        <v>0</v>
      </c>
      <c r="U122" s="394">
        <f t="shared" si="3"/>
        <v>0</v>
      </c>
      <c r="W122" s="386"/>
      <c r="X122" s="386"/>
    </row>
    <row r="123" spans="1:24">
      <c r="A123" s="387" t="s">
        <v>188</v>
      </c>
      <c r="B123" s="389"/>
      <c r="C123" s="435"/>
      <c r="D123" s="389"/>
      <c r="E123" s="388"/>
      <c r="F123" s="359"/>
      <c r="G123" s="359"/>
      <c r="H123" s="359"/>
      <c r="I123" s="390"/>
      <c r="J123" s="358"/>
      <c r="K123" s="358"/>
      <c r="L123" s="358"/>
      <c r="M123" s="388"/>
      <c r="N123" s="437"/>
      <c r="O123" s="435"/>
      <c r="P123" s="428"/>
      <c r="Q123" s="392"/>
      <c r="R123" s="393">
        <f t="shared" si="2"/>
        <v>0</v>
      </c>
      <c r="S123" s="393">
        <f t="shared" si="2"/>
        <v>0</v>
      </c>
      <c r="T123" s="393">
        <f t="shared" si="2"/>
        <v>0</v>
      </c>
      <c r="U123" s="394">
        <f t="shared" si="3"/>
        <v>0</v>
      </c>
      <c r="W123" s="386"/>
      <c r="X123" s="386"/>
    </row>
    <row r="124" spans="1:24">
      <c r="A124" s="387" t="s">
        <v>188</v>
      </c>
      <c r="B124" s="389"/>
      <c r="C124" s="435"/>
      <c r="D124" s="389"/>
      <c r="E124" s="388"/>
      <c r="F124" s="359"/>
      <c r="G124" s="359"/>
      <c r="H124" s="359"/>
      <c r="I124" s="390"/>
      <c r="J124" s="358"/>
      <c r="K124" s="358"/>
      <c r="L124" s="358"/>
      <c r="M124" s="388"/>
      <c r="N124" s="437"/>
      <c r="O124" s="435"/>
      <c r="P124" s="428"/>
      <c r="Q124" s="392"/>
      <c r="R124" s="393">
        <f t="shared" si="2"/>
        <v>0</v>
      </c>
      <c r="S124" s="393">
        <f t="shared" si="2"/>
        <v>0</v>
      </c>
      <c r="T124" s="393">
        <f t="shared" si="2"/>
        <v>0</v>
      </c>
      <c r="U124" s="394">
        <f t="shared" si="3"/>
        <v>0</v>
      </c>
      <c r="W124" s="386"/>
      <c r="X124" s="386"/>
    </row>
    <row r="125" spans="1:24">
      <c r="A125" s="387" t="s">
        <v>188</v>
      </c>
      <c r="B125" s="389"/>
      <c r="C125" s="435"/>
      <c r="D125" s="389"/>
      <c r="E125" s="388"/>
      <c r="F125" s="359"/>
      <c r="G125" s="359"/>
      <c r="H125" s="359"/>
      <c r="I125" s="390"/>
      <c r="J125" s="358"/>
      <c r="K125" s="358"/>
      <c r="L125" s="358"/>
      <c r="M125" s="388"/>
      <c r="N125" s="437"/>
      <c r="O125" s="435"/>
      <c r="P125" s="428"/>
      <c r="Q125" s="392"/>
      <c r="R125" s="393">
        <f t="shared" si="2"/>
        <v>0</v>
      </c>
      <c r="S125" s="393">
        <f t="shared" si="2"/>
        <v>0</v>
      </c>
      <c r="T125" s="393">
        <f t="shared" si="2"/>
        <v>0</v>
      </c>
      <c r="U125" s="394">
        <f t="shared" si="3"/>
        <v>0</v>
      </c>
      <c r="W125" s="386"/>
      <c r="X125" s="386"/>
    </row>
    <row r="126" spans="1:24">
      <c r="A126" s="387" t="s">
        <v>188</v>
      </c>
      <c r="B126" s="389"/>
      <c r="C126" s="435"/>
      <c r="D126" s="389"/>
      <c r="E126" s="388"/>
      <c r="F126" s="359"/>
      <c r="G126" s="359"/>
      <c r="H126" s="359"/>
      <c r="I126" s="390"/>
      <c r="J126" s="358"/>
      <c r="K126" s="358"/>
      <c r="L126" s="358"/>
      <c r="M126" s="388"/>
      <c r="N126" s="437"/>
      <c r="O126" s="435"/>
      <c r="P126" s="428"/>
      <c r="Q126" s="392"/>
      <c r="R126" s="393">
        <f t="shared" si="2"/>
        <v>0</v>
      </c>
      <c r="S126" s="393">
        <f t="shared" si="2"/>
        <v>0</v>
      </c>
      <c r="T126" s="393">
        <f t="shared" si="2"/>
        <v>0</v>
      </c>
      <c r="U126" s="394">
        <f t="shared" si="3"/>
        <v>0</v>
      </c>
      <c r="W126" s="386"/>
      <c r="X126" s="386"/>
    </row>
    <row r="127" spans="1:24">
      <c r="A127" s="387" t="s">
        <v>188</v>
      </c>
      <c r="B127" s="389"/>
      <c r="C127" s="435"/>
      <c r="D127" s="389"/>
      <c r="E127" s="388"/>
      <c r="F127" s="359"/>
      <c r="G127" s="359"/>
      <c r="H127" s="359"/>
      <c r="I127" s="390"/>
      <c r="J127" s="358"/>
      <c r="K127" s="358"/>
      <c r="L127" s="358"/>
      <c r="M127" s="388"/>
      <c r="N127" s="437"/>
      <c r="O127" s="435"/>
      <c r="P127" s="428"/>
      <c r="Q127" s="392"/>
      <c r="R127" s="393">
        <f t="shared" si="2"/>
        <v>0</v>
      </c>
      <c r="S127" s="393">
        <f t="shared" si="2"/>
        <v>0</v>
      </c>
      <c r="T127" s="393">
        <f t="shared" si="2"/>
        <v>0</v>
      </c>
      <c r="U127" s="394">
        <f t="shared" si="3"/>
        <v>0</v>
      </c>
      <c r="W127" s="386"/>
      <c r="X127" s="386"/>
    </row>
    <row r="128" spans="1:24">
      <c r="A128" s="387" t="s">
        <v>188</v>
      </c>
      <c r="B128" s="389"/>
      <c r="C128" s="435"/>
      <c r="D128" s="389"/>
      <c r="E128" s="388"/>
      <c r="F128" s="359"/>
      <c r="G128" s="359"/>
      <c r="H128" s="359"/>
      <c r="I128" s="390"/>
      <c r="J128" s="358"/>
      <c r="K128" s="358"/>
      <c r="L128" s="358"/>
      <c r="M128" s="388"/>
      <c r="N128" s="437"/>
      <c r="O128" s="435"/>
      <c r="P128" s="428"/>
      <c r="Q128" s="392"/>
      <c r="R128" s="393">
        <f t="shared" si="2"/>
        <v>0</v>
      </c>
      <c r="S128" s="393">
        <f t="shared" si="2"/>
        <v>0</v>
      </c>
      <c r="T128" s="393">
        <f t="shared" si="2"/>
        <v>0</v>
      </c>
      <c r="U128" s="394">
        <f t="shared" si="3"/>
        <v>0</v>
      </c>
      <c r="W128" s="386"/>
      <c r="X128" s="386"/>
    </row>
    <row r="129" spans="1:24">
      <c r="A129" s="387" t="s">
        <v>188</v>
      </c>
      <c r="B129" s="389"/>
      <c r="C129" s="435"/>
      <c r="D129" s="389"/>
      <c r="E129" s="388"/>
      <c r="F129" s="359"/>
      <c r="G129" s="359"/>
      <c r="H129" s="359"/>
      <c r="I129" s="390"/>
      <c r="J129" s="358"/>
      <c r="K129" s="358"/>
      <c r="L129" s="358"/>
      <c r="M129" s="388"/>
      <c r="N129" s="437"/>
      <c r="O129" s="435"/>
      <c r="P129" s="428"/>
      <c r="Q129" s="392"/>
      <c r="R129" s="393">
        <f t="shared" si="2"/>
        <v>0</v>
      </c>
      <c r="S129" s="393">
        <f t="shared" si="2"/>
        <v>0</v>
      </c>
      <c r="T129" s="393">
        <f t="shared" si="2"/>
        <v>0</v>
      </c>
      <c r="U129" s="394">
        <f t="shared" si="3"/>
        <v>0</v>
      </c>
      <c r="W129" s="386"/>
      <c r="X129" s="386"/>
    </row>
    <row r="130" spans="1:24">
      <c r="A130" s="387" t="s">
        <v>188</v>
      </c>
      <c r="B130" s="389"/>
      <c r="C130" s="435"/>
      <c r="D130" s="389"/>
      <c r="E130" s="388"/>
      <c r="F130" s="359"/>
      <c r="G130" s="359"/>
      <c r="H130" s="359"/>
      <c r="I130" s="390"/>
      <c r="J130" s="358"/>
      <c r="K130" s="358"/>
      <c r="L130" s="358"/>
      <c r="M130" s="388"/>
      <c r="N130" s="437"/>
      <c r="O130" s="435"/>
      <c r="P130" s="428"/>
      <c r="Q130" s="392"/>
      <c r="R130" s="393">
        <f t="shared" si="2"/>
        <v>0</v>
      </c>
      <c r="S130" s="393">
        <f t="shared" si="2"/>
        <v>0</v>
      </c>
      <c r="T130" s="393">
        <f t="shared" si="2"/>
        <v>0</v>
      </c>
      <c r="U130" s="394">
        <f t="shared" si="3"/>
        <v>0</v>
      </c>
      <c r="W130" s="386"/>
      <c r="X130" s="386"/>
    </row>
    <row r="131" spans="1:24">
      <c r="A131" s="387" t="s">
        <v>188</v>
      </c>
      <c r="B131" s="389"/>
      <c r="C131" s="435"/>
      <c r="D131" s="389"/>
      <c r="E131" s="388"/>
      <c r="F131" s="359"/>
      <c r="G131" s="359"/>
      <c r="H131" s="359"/>
      <c r="I131" s="390"/>
      <c r="J131" s="358"/>
      <c r="K131" s="358"/>
      <c r="L131" s="358"/>
      <c r="M131" s="388"/>
      <c r="N131" s="437"/>
      <c r="O131" s="435"/>
      <c r="P131" s="428"/>
      <c r="Q131" s="392"/>
      <c r="R131" s="393">
        <f t="shared" si="2"/>
        <v>0</v>
      </c>
      <c r="S131" s="393">
        <f t="shared" si="2"/>
        <v>0</v>
      </c>
      <c r="T131" s="393">
        <f t="shared" si="2"/>
        <v>0</v>
      </c>
      <c r="U131" s="394">
        <f t="shared" si="3"/>
        <v>0</v>
      </c>
      <c r="W131" s="386"/>
      <c r="X131" s="386"/>
    </row>
    <row r="132" spans="1:24">
      <c r="A132" s="387" t="s">
        <v>188</v>
      </c>
      <c r="B132" s="389"/>
      <c r="C132" s="435"/>
      <c r="D132" s="389"/>
      <c r="E132" s="388"/>
      <c r="F132" s="359"/>
      <c r="G132" s="359"/>
      <c r="H132" s="359"/>
      <c r="I132" s="390"/>
      <c r="J132" s="358"/>
      <c r="K132" s="358"/>
      <c r="L132" s="358"/>
      <c r="M132" s="388"/>
      <c r="N132" s="437"/>
      <c r="O132" s="435"/>
      <c r="P132" s="428"/>
      <c r="Q132" s="392"/>
      <c r="R132" s="393">
        <f t="shared" si="2"/>
        <v>0</v>
      </c>
      <c r="S132" s="393">
        <f t="shared" si="2"/>
        <v>0</v>
      </c>
      <c r="T132" s="393">
        <f t="shared" si="2"/>
        <v>0</v>
      </c>
      <c r="U132" s="394">
        <f t="shared" si="3"/>
        <v>0</v>
      </c>
      <c r="W132" s="386"/>
      <c r="X132" s="386"/>
    </row>
    <row r="133" spans="1:24">
      <c r="A133" s="387" t="s">
        <v>188</v>
      </c>
      <c r="B133" s="389"/>
      <c r="C133" s="435"/>
      <c r="D133" s="389"/>
      <c r="E133" s="388"/>
      <c r="F133" s="359"/>
      <c r="G133" s="359"/>
      <c r="H133" s="359"/>
      <c r="I133" s="390"/>
      <c r="J133" s="358"/>
      <c r="K133" s="358"/>
      <c r="L133" s="358"/>
      <c r="M133" s="388"/>
      <c r="N133" s="437"/>
      <c r="O133" s="435"/>
      <c r="P133" s="428"/>
      <c r="Q133" s="392"/>
      <c r="R133" s="393">
        <f t="shared" si="2"/>
        <v>0</v>
      </c>
      <c r="S133" s="393">
        <f t="shared" si="2"/>
        <v>0</v>
      </c>
      <c r="T133" s="393">
        <f t="shared" si="2"/>
        <v>0</v>
      </c>
      <c r="U133" s="394">
        <f t="shared" si="3"/>
        <v>0</v>
      </c>
      <c r="W133" s="386"/>
      <c r="X133" s="386"/>
    </row>
    <row r="134" spans="1:24">
      <c r="A134" s="387" t="s">
        <v>188</v>
      </c>
      <c r="B134" s="389"/>
      <c r="C134" s="435"/>
      <c r="D134" s="389"/>
      <c r="E134" s="388"/>
      <c r="F134" s="359"/>
      <c r="G134" s="359"/>
      <c r="H134" s="359"/>
      <c r="I134" s="390"/>
      <c r="J134" s="358"/>
      <c r="K134" s="358"/>
      <c r="L134" s="358"/>
      <c r="M134" s="388"/>
      <c r="N134" s="437"/>
      <c r="O134" s="435"/>
      <c r="P134" s="428"/>
      <c r="Q134" s="392"/>
      <c r="R134" s="393">
        <f t="shared" si="2"/>
        <v>0</v>
      </c>
      <c r="S134" s="393">
        <f t="shared" si="2"/>
        <v>0</v>
      </c>
      <c r="T134" s="393">
        <f t="shared" si="2"/>
        <v>0</v>
      </c>
      <c r="U134" s="394">
        <f t="shared" si="3"/>
        <v>0</v>
      </c>
      <c r="W134" s="386"/>
      <c r="X134" s="386"/>
    </row>
    <row r="135" spans="1:24">
      <c r="A135" s="387" t="s">
        <v>188</v>
      </c>
      <c r="B135" s="389"/>
      <c r="C135" s="435"/>
      <c r="D135" s="389"/>
      <c r="E135" s="388"/>
      <c r="F135" s="359"/>
      <c r="G135" s="359"/>
      <c r="H135" s="359"/>
      <c r="I135" s="390"/>
      <c r="J135" s="358"/>
      <c r="K135" s="358"/>
      <c r="L135" s="358"/>
      <c r="M135" s="388"/>
      <c r="N135" s="437"/>
      <c r="O135" s="435"/>
      <c r="P135" s="428"/>
      <c r="Q135" s="392"/>
      <c r="R135" s="393">
        <f t="shared" si="2"/>
        <v>0</v>
      </c>
      <c r="S135" s="393">
        <f t="shared" si="2"/>
        <v>0</v>
      </c>
      <c r="T135" s="393">
        <f t="shared" si="2"/>
        <v>0</v>
      </c>
      <c r="U135" s="394">
        <f t="shared" si="3"/>
        <v>0</v>
      </c>
      <c r="W135" s="386"/>
      <c r="X135" s="386"/>
    </row>
    <row r="136" spans="1:24">
      <c r="A136" s="387" t="s">
        <v>188</v>
      </c>
      <c r="B136" s="389"/>
      <c r="C136" s="435"/>
      <c r="D136" s="389"/>
      <c r="E136" s="388"/>
      <c r="F136" s="359"/>
      <c r="G136" s="359"/>
      <c r="H136" s="359"/>
      <c r="I136" s="390"/>
      <c r="J136" s="358"/>
      <c r="K136" s="358"/>
      <c r="L136" s="358"/>
      <c r="M136" s="388"/>
      <c r="N136" s="437"/>
      <c r="O136" s="435"/>
      <c r="P136" s="428"/>
      <c r="Q136" s="392"/>
      <c r="R136" s="393">
        <f t="shared" si="2"/>
        <v>0</v>
      </c>
      <c r="S136" s="393">
        <f t="shared" si="2"/>
        <v>0</v>
      </c>
      <c r="T136" s="393">
        <f t="shared" si="2"/>
        <v>0</v>
      </c>
      <c r="U136" s="394">
        <f t="shared" si="3"/>
        <v>0</v>
      </c>
      <c r="W136" s="386"/>
      <c r="X136" s="386"/>
    </row>
    <row r="137" spans="1:24">
      <c r="A137" s="387" t="s">
        <v>188</v>
      </c>
      <c r="B137" s="389"/>
      <c r="C137" s="435"/>
      <c r="D137" s="389"/>
      <c r="E137" s="388"/>
      <c r="F137" s="359"/>
      <c r="G137" s="359"/>
      <c r="H137" s="359"/>
      <c r="I137" s="390"/>
      <c r="J137" s="358"/>
      <c r="K137" s="358"/>
      <c r="L137" s="358"/>
      <c r="M137" s="388"/>
      <c r="N137" s="437"/>
      <c r="O137" s="435"/>
      <c r="P137" s="428"/>
      <c r="Q137" s="392"/>
      <c r="R137" s="393">
        <f t="shared" si="2"/>
        <v>0</v>
      </c>
      <c r="S137" s="393">
        <f t="shared" si="2"/>
        <v>0</v>
      </c>
      <c r="T137" s="393">
        <f t="shared" si="2"/>
        <v>0</v>
      </c>
      <c r="U137" s="394">
        <f t="shared" si="3"/>
        <v>0</v>
      </c>
      <c r="W137" s="386"/>
      <c r="X137" s="386"/>
    </row>
    <row r="138" spans="1:24">
      <c r="A138" s="387" t="s">
        <v>188</v>
      </c>
      <c r="B138" s="389"/>
      <c r="C138" s="435"/>
      <c r="D138" s="389"/>
      <c r="E138" s="388"/>
      <c r="F138" s="359"/>
      <c r="G138" s="359"/>
      <c r="H138" s="359"/>
      <c r="I138" s="390"/>
      <c r="J138" s="358"/>
      <c r="K138" s="358"/>
      <c r="L138" s="358"/>
      <c r="M138" s="388"/>
      <c r="N138" s="437"/>
      <c r="O138" s="435"/>
      <c r="P138" s="428"/>
      <c r="Q138" s="392"/>
      <c r="R138" s="393">
        <f t="shared" si="2"/>
        <v>0</v>
      </c>
      <c r="S138" s="393">
        <f t="shared" si="2"/>
        <v>0</v>
      </c>
      <c r="T138" s="393">
        <f t="shared" si="2"/>
        <v>0</v>
      </c>
      <c r="U138" s="394">
        <f t="shared" si="3"/>
        <v>0</v>
      </c>
      <c r="W138" s="386"/>
      <c r="X138" s="386"/>
    </row>
    <row r="139" spans="1:24">
      <c r="A139" s="387" t="s">
        <v>188</v>
      </c>
      <c r="B139" s="389"/>
      <c r="C139" s="435"/>
      <c r="D139" s="389"/>
      <c r="E139" s="388"/>
      <c r="F139" s="359"/>
      <c r="G139" s="359"/>
      <c r="H139" s="359"/>
      <c r="I139" s="390"/>
      <c r="J139" s="358"/>
      <c r="K139" s="358"/>
      <c r="L139" s="358"/>
      <c r="M139" s="388"/>
      <c r="N139" s="437"/>
      <c r="O139" s="435"/>
      <c r="P139" s="428"/>
      <c r="Q139" s="392"/>
      <c r="R139" s="393">
        <f t="shared" si="2"/>
        <v>0</v>
      </c>
      <c r="S139" s="393">
        <f t="shared" si="2"/>
        <v>0</v>
      </c>
      <c r="T139" s="393">
        <f t="shared" si="2"/>
        <v>0</v>
      </c>
      <c r="U139" s="394">
        <f t="shared" si="3"/>
        <v>0</v>
      </c>
      <c r="W139" s="386"/>
      <c r="X139" s="386"/>
    </row>
    <row r="140" spans="1:24">
      <c r="A140" s="387" t="s">
        <v>188</v>
      </c>
      <c r="B140" s="389"/>
      <c r="C140" s="435"/>
      <c r="D140" s="389"/>
      <c r="E140" s="388"/>
      <c r="F140" s="359"/>
      <c r="G140" s="359"/>
      <c r="H140" s="359"/>
      <c r="I140" s="390"/>
      <c r="J140" s="358"/>
      <c r="K140" s="358"/>
      <c r="L140" s="358"/>
      <c r="M140" s="388"/>
      <c r="N140" s="437"/>
      <c r="O140" s="435"/>
      <c r="P140" s="428"/>
      <c r="Q140" s="392"/>
      <c r="R140" s="393">
        <f t="shared" si="2"/>
        <v>0</v>
      </c>
      <c r="S140" s="393">
        <f t="shared" si="2"/>
        <v>0</v>
      </c>
      <c r="T140" s="393">
        <f t="shared" si="2"/>
        <v>0</v>
      </c>
      <c r="U140" s="394">
        <f t="shared" si="3"/>
        <v>0</v>
      </c>
      <c r="W140" s="386"/>
      <c r="X140" s="386"/>
    </row>
    <row r="141" spans="1:24">
      <c r="A141" s="387" t="s">
        <v>188</v>
      </c>
      <c r="B141" s="389"/>
      <c r="C141" s="435"/>
      <c r="D141" s="389"/>
      <c r="E141" s="388"/>
      <c r="F141" s="359"/>
      <c r="G141" s="359"/>
      <c r="H141" s="359"/>
      <c r="I141" s="390"/>
      <c r="J141" s="358"/>
      <c r="K141" s="358"/>
      <c r="L141" s="358"/>
      <c r="M141" s="388"/>
      <c r="N141" s="437"/>
      <c r="O141" s="435"/>
      <c r="P141" s="428"/>
      <c r="Q141" s="392"/>
      <c r="R141" s="393">
        <f t="shared" ref="R141:T204" si="4">IFERROR(F141*J141,0)</f>
        <v>0</v>
      </c>
      <c r="S141" s="393">
        <f t="shared" si="4"/>
        <v>0</v>
      </c>
      <c r="T141" s="393">
        <f t="shared" si="4"/>
        <v>0</v>
      </c>
      <c r="U141" s="394">
        <f t="shared" ref="U141:U204" si="5">IFERROR(R141+S141+T141,0)</f>
        <v>0</v>
      </c>
      <c r="W141" s="386"/>
      <c r="X141" s="386"/>
    </row>
    <row r="142" spans="1:24">
      <c r="A142" s="387" t="s">
        <v>188</v>
      </c>
      <c r="B142" s="389"/>
      <c r="C142" s="435"/>
      <c r="D142" s="389"/>
      <c r="E142" s="388"/>
      <c r="F142" s="359"/>
      <c r="G142" s="359"/>
      <c r="H142" s="359"/>
      <c r="I142" s="390"/>
      <c r="J142" s="358"/>
      <c r="K142" s="358"/>
      <c r="L142" s="358"/>
      <c r="M142" s="388"/>
      <c r="N142" s="437"/>
      <c r="O142" s="435"/>
      <c r="P142" s="428"/>
      <c r="Q142" s="392"/>
      <c r="R142" s="393">
        <f t="shared" si="4"/>
        <v>0</v>
      </c>
      <c r="S142" s="393">
        <f t="shared" si="4"/>
        <v>0</v>
      </c>
      <c r="T142" s="393">
        <f t="shared" si="4"/>
        <v>0</v>
      </c>
      <c r="U142" s="394">
        <f t="shared" si="5"/>
        <v>0</v>
      </c>
      <c r="W142" s="386"/>
      <c r="X142" s="386"/>
    </row>
    <row r="143" spans="1:24">
      <c r="A143" s="387" t="s">
        <v>188</v>
      </c>
      <c r="B143" s="389"/>
      <c r="C143" s="435"/>
      <c r="D143" s="389"/>
      <c r="E143" s="388"/>
      <c r="F143" s="359"/>
      <c r="G143" s="359"/>
      <c r="H143" s="359"/>
      <c r="I143" s="390"/>
      <c r="J143" s="358"/>
      <c r="K143" s="358"/>
      <c r="L143" s="358"/>
      <c r="M143" s="388"/>
      <c r="N143" s="437"/>
      <c r="O143" s="435"/>
      <c r="P143" s="428"/>
      <c r="Q143" s="392"/>
      <c r="R143" s="393">
        <f t="shared" si="4"/>
        <v>0</v>
      </c>
      <c r="S143" s="393">
        <f t="shared" si="4"/>
        <v>0</v>
      </c>
      <c r="T143" s="393">
        <f t="shared" si="4"/>
        <v>0</v>
      </c>
      <c r="U143" s="394">
        <f t="shared" si="5"/>
        <v>0</v>
      </c>
      <c r="W143" s="386"/>
      <c r="X143" s="386"/>
    </row>
    <row r="144" spans="1:24">
      <c r="A144" s="387" t="s">
        <v>188</v>
      </c>
      <c r="B144" s="389"/>
      <c r="C144" s="435"/>
      <c r="D144" s="389"/>
      <c r="E144" s="388"/>
      <c r="F144" s="359"/>
      <c r="G144" s="359"/>
      <c r="H144" s="359"/>
      <c r="I144" s="390"/>
      <c r="J144" s="358"/>
      <c r="K144" s="358"/>
      <c r="L144" s="358"/>
      <c r="M144" s="388"/>
      <c r="N144" s="437"/>
      <c r="O144" s="435"/>
      <c r="P144" s="428"/>
      <c r="Q144" s="392"/>
      <c r="R144" s="393">
        <f t="shared" si="4"/>
        <v>0</v>
      </c>
      <c r="S144" s="393">
        <f t="shared" si="4"/>
        <v>0</v>
      </c>
      <c r="T144" s="393">
        <f t="shared" si="4"/>
        <v>0</v>
      </c>
      <c r="U144" s="394">
        <f t="shared" si="5"/>
        <v>0</v>
      </c>
      <c r="W144" s="386"/>
      <c r="X144" s="386"/>
    </row>
    <row r="145" spans="1:24">
      <c r="A145" s="387" t="s">
        <v>188</v>
      </c>
      <c r="B145" s="389"/>
      <c r="C145" s="435"/>
      <c r="D145" s="389"/>
      <c r="E145" s="388"/>
      <c r="F145" s="359"/>
      <c r="G145" s="359"/>
      <c r="H145" s="359"/>
      <c r="I145" s="390"/>
      <c r="J145" s="358"/>
      <c r="K145" s="358"/>
      <c r="L145" s="358"/>
      <c r="M145" s="388"/>
      <c r="N145" s="437"/>
      <c r="O145" s="435"/>
      <c r="P145" s="428"/>
      <c r="Q145" s="392"/>
      <c r="R145" s="393">
        <f t="shared" si="4"/>
        <v>0</v>
      </c>
      <c r="S145" s="393">
        <f t="shared" si="4"/>
        <v>0</v>
      </c>
      <c r="T145" s="393">
        <f t="shared" si="4"/>
        <v>0</v>
      </c>
      <c r="U145" s="394">
        <f t="shared" si="5"/>
        <v>0</v>
      </c>
      <c r="W145" s="386"/>
      <c r="X145" s="386"/>
    </row>
    <row r="146" spans="1:24">
      <c r="A146" s="387" t="s">
        <v>188</v>
      </c>
      <c r="B146" s="389"/>
      <c r="C146" s="435"/>
      <c r="D146" s="389"/>
      <c r="E146" s="388"/>
      <c r="F146" s="359"/>
      <c r="G146" s="359"/>
      <c r="H146" s="359"/>
      <c r="I146" s="390"/>
      <c r="J146" s="358"/>
      <c r="K146" s="358"/>
      <c r="L146" s="358"/>
      <c r="M146" s="388"/>
      <c r="N146" s="437"/>
      <c r="O146" s="435"/>
      <c r="P146" s="428"/>
      <c r="Q146" s="392"/>
      <c r="R146" s="393">
        <f t="shared" si="4"/>
        <v>0</v>
      </c>
      <c r="S146" s="393">
        <f t="shared" si="4"/>
        <v>0</v>
      </c>
      <c r="T146" s="393">
        <f t="shared" si="4"/>
        <v>0</v>
      </c>
      <c r="U146" s="394">
        <f t="shared" si="5"/>
        <v>0</v>
      </c>
      <c r="W146" s="386"/>
      <c r="X146" s="386"/>
    </row>
    <row r="147" spans="1:24">
      <c r="A147" s="387" t="s">
        <v>188</v>
      </c>
      <c r="B147" s="389"/>
      <c r="C147" s="435"/>
      <c r="D147" s="389"/>
      <c r="E147" s="388"/>
      <c r="F147" s="359"/>
      <c r="G147" s="359"/>
      <c r="H147" s="359"/>
      <c r="I147" s="390"/>
      <c r="J147" s="358"/>
      <c r="K147" s="358"/>
      <c r="L147" s="358"/>
      <c r="M147" s="388"/>
      <c r="N147" s="437"/>
      <c r="O147" s="435"/>
      <c r="P147" s="428"/>
      <c r="Q147" s="392"/>
      <c r="R147" s="393">
        <f t="shared" si="4"/>
        <v>0</v>
      </c>
      <c r="S147" s="393">
        <f t="shared" si="4"/>
        <v>0</v>
      </c>
      <c r="T147" s="393">
        <f t="shared" si="4"/>
        <v>0</v>
      </c>
      <c r="U147" s="394">
        <f t="shared" si="5"/>
        <v>0</v>
      </c>
      <c r="W147" s="386"/>
      <c r="X147" s="386"/>
    </row>
    <row r="148" spans="1:24">
      <c r="A148" s="387" t="s">
        <v>188</v>
      </c>
      <c r="B148" s="389"/>
      <c r="C148" s="435"/>
      <c r="D148" s="389"/>
      <c r="E148" s="388"/>
      <c r="F148" s="359"/>
      <c r="G148" s="359"/>
      <c r="H148" s="359"/>
      <c r="I148" s="390"/>
      <c r="J148" s="358"/>
      <c r="K148" s="358"/>
      <c r="L148" s="358"/>
      <c r="M148" s="388"/>
      <c r="N148" s="437"/>
      <c r="O148" s="435"/>
      <c r="P148" s="428"/>
      <c r="Q148" s="392"/>
      <c r="R148" s="393">
        <f t="shared" si="4"/>
        <v>0</v>
      </c>
      <c r="S148" s="393">
        <f t="shared" si="4"/>
        <v>0</v>
      </c>
      <c r="T148" s="393">
        <f t="shared" si="4"/>
        <v>0</v>
      </c>
      <c r="U148" s="394">
        <f t="shared" si="5"/>
        <v>0</v>
      </c>
      <c r="W148" s="386"/>
      <c r="X148" s="386"/>
    </row>
    <row r="149" spans="1:24">
      <c r="A149" s="387" t="s">
        <v>188</v>
      </c>
      <c r="B149" s="389"/>
      <c r="C149" s="435"/>
      <c r="D149" s="389"/>
      <c r="E149" s="388"/>
      <c r="F149" s="359"/>
      <c r="G149" s="359"/>
      <c r="H149" s="359"/>
      <c r="I149" s="390"/>
      <c r="J149" s="358"/>
      <c r="K149" s="358"/>
      <c r="L149" s="358"/>
      <c r="M149" s="388"/>
      <c r="N149" s="437"/>
      <c r="O149" s="435"/>
      <c r="P149" s="428"/>
      <c r="Q149" s="392"/>
      <c r="R149" s="393">
        <f t="shared" si="4"/>
        <v>0</v>
      </c>
      <c r="S149" s="393">
        <f t="shared" si="4"/>
        <v>0</v>
      </c>
      <c r="T149" s="393">
        <f t="shared" si="4"/>
        <v>0</v>
      </c>
      <c r="U149" s="394">
        <f t="shared" si="5"/>
        <v>0</v>
      </c>
      <c r="W149" s="386"/>
      <c r="X149" s="386"/>
    </row>
    <row r="150" spans="1:24">
      <c r="A150" s="387" t="s">
        <v>188</v>
      </c>
      <c r="B150" s="389"/>
      <c r="C150" s="435"/>
      <c r="D150" s="389"/>
      <c r="E150" s="388"/>
      <c r="F150" s="359"/>
      <c r="G150" s="359"/>
      <c r="H150" s="359"/>
      <c r="I150" s="390"/>
      <c r="J150" s="358"/>
      <c r="K150" s="358"/>
      <c r="L150" s="358"/>
      <c r="M150" s="388"/>
      <c r="N150" s="437"/>
      <c r="O150" s="435"/>
      <c r="P150" s="428"/>
      <c r="Q150" s="392"/>
      <c r="R150" s="393">
        <f t="shared" si="4"/>
        <v>0</v>
      </c>
      <c r="S150" s="393">
        <f t="shared" si="4"/>
        <v>0</v>
      </c>
      <c r="T150" s="393">
        <f t="shared" si="4"/>
        <v>0</v>
      </c>
      <c r="U150" s="394">
        <f t="shared" si="5"/>
        <v>0</v>
      </c>
      <c r="W150" s="386"/>
      <c r="X150" s="386"/>
    </row>
    <row r="151" spans="1:24">
      <c r="A151" s="387" t="s">
        <v>188</v>
      </c>
      <c r="B151" s="389"/>
      <c r="C151" s="435"/>
      <c r="D151" s="389"/>
      <c r="E151" s="388"/>
      <c r="F151" s="359"/>
      <c r="G151" s="359"/>
      <c r="H151" s="359"/>
      <c r="I151" s="390"/>
      <c r="J151" s="358"/>
      <c r="K151" s="358"/>
      <c r="L151" s="358"/>
      <c r="M151" s="388"/>
      <c r="N151" s="437"/>
      <c r="O151" s="435"/>
      <c r="P151" s="428"/>
      <c r="Q151" s="392"/>
      <c r="R151" s="393">
        <f t="shared" si="4"/>
        <v>0</v>
      </c>
      <c r="S151" s="393">
        <f t="shared" si="4"/>
        <v>0</v>
      </c>
      <c r="T151" s="393">
        <f t="shared" si="4"/>
        <v>0</v>
      </c>
      <c r="U151" s="394">
        <f t="shared" si="5"/>
        <v>0</v>
      </c>
      <c r="W151" s="386"/>
      <c r="X151" s="386"/>
    </row>
    <row r="152" spans="1:24">
      <c r="A152" s="387" t="s">
        <v>188</v>
      </c>
      <c r="B152" s="389"/>
      <c r="C152" s="435"/>
      <c r="D152" s="389"/>
      <c r="E152" s="388"/>
      <c r="F152" s="359"/>
      <c r="G152" s="359"/>
      <c r="H152" s="359"/>
      <c r="I152" s="390"/>
      <c r="J152" s="358"/>
      <c r="K152" s="358"/>
      <c r="L152" s="358"/>
      <c r="M152" s="388"/>
      <c r="N152" s="437"/>
      <c r="O152" s="435"/>
      <c r="P152" s="428"/>
      <c r="Q152" s="392"/>
      <c r="R152" s="393">
        <f t="shared" si="4"/>
        <v>0</v>
      </c>
      <c r="S152" s="393">
        <f t="shared" si="4"/>
        <v>0</v>
      </c>
      <c r="T152" s="393">
        <f t="shared" si="4"/>
        <v>0</v>
      </c>
      <c r="U152" s="394">
        <f t="shared" si="5"/>
        <v>0</v>
      </c>
      <c r="W152" s="386"/>
      <c r="X152" s="386"/>
    </row>
    <row r="153" spans="1:24">
      <c r="A153" s="387" t="s">
        <v>188</v>
      </c>
      <c r="B153" s="389"/>
      <c r="C153" s="435"/>
      <c r="D153" s="389"/>
      <c r="E153" s="388"/>
      <c r="F153" s="359"/>
      <c r="G153" s="359"/>
      <c r="H153" s="359"/>
      <c r="I153" s="390"/>
      <c r="J153" s="358"/>
      <c r="K153" s="358"/>
      <c r="L153" s="358"/>
      <c r="M153" s="388"/>
      <c r="N153" s="437"/>
      <c r="O153" s="435"/>
      <c r="P153" s="428"/>
      <c r="Q153" s="392"/>
      <c r="R153" s="393">
        <f t="shared" si="4"/>
        <v>0</v>
      </c>
      <c r="S153" s="393">
        <f t="shared" si="4"/>
        <v>0</v>
      </c>
      <c r="T153" s="393">
        <f t="shared" si="4"/>
        <v>0</v>
      </c>
      <c r="U153" s="394">
        <f t="shared" si="5"/>
        <v>0</v>
      </c>
      <c r="W153" s="386"/>
      <c r="X153" s="386"/>
    </row>
    <row r="154" spans="1:24">
      <c r="A154" s="387" t="s">
        <v>188</v>
      </c>
      <c r="B154" s="389"/>
      <c r="C154" s="435"/>
      <c r="D154" s="389"/>
      <c r="E154" s="388"/>
      <c r="F154" s="359"/>
      <c r="G154" s="359"/>
      <c r="H154" s="359"/>
      <c r="I154" s="390"/>
      <c r="J154" s="358"/>
      <c r="K154" s="358"/>
      <c r="L154" s="358"/>
      <c r="M154" s="388"/>
      <c r="N154" s="437"/>
      <c r="O154" s="435"/>
      <c r="P154" s="428"/>
      <c r="Q154" s="392"/>
      <c r="R154" s="393">
        <f t="shared" si="4"/>
        <v>0</v>
      </c>
      <c r="S154" s="393">
        <f t="shared" si="4"/>
        <v>0</v>
      </c>
      <c r="T154" s="393">
        <f t="shared" si="4"/>
        <v>0</v>
      </c>
      <c r="U154" s="394">
        <f t="shared" si="5"/>
        <v>0</v>
      </c>
      <c r="W154" s="386"/>
      <c r="X154" s="386"/>
    </row>
    <row r="155" spans="1:24">
      <c r="A155" s="387" t="s">
        <v>188</v>
      </c>
      <c r="B155" s="389"/>
      <c r="C155" s="435"/>
      <c r="D155" s="389"/>
      <c r="E155" s="388"/>
      <c r="F155" s="359"/>
      <c r="G155" s="359"/>
      <c r="H155" s="359"/>
      <c r="I155" s="390"/>
      <c r="J155" s="358"/>
      <c r="K155" s="358"/>
      <c r="L155" s="358"/>
      <c r="M155" s="388"/>
      <c r="N155" s="437"/>
      <c r="O155" s="435"/>
      <c r="P155" s="428"/>
      <c r="Q155" s="392"/>
      <c r="R155" s="393">
        <f t="shared" si="4"/>
        <v>0</v>
      </c>
      <c r="S155" s="393">
        <f t="shared" si="4"/>
        <v>0</v>
      </c>
      <c r="T155" s="393">
        <f t="shared" si="4"/>
        <v>0</v>
      </c>
      <c r="U155" s="394">
        <f t="shared" si="5"/>
        <v>0</v>
      </c>
      <c r="W155" s="386"/>
      <c r="X155" s="386"/>
    </row>
    <row r="156" spans="1:24">
      <c r="A156" s="387" t="s">
        <v>188</v>
      </c>
      <c r="B156" s="389"/>
      <c r="C156" s="435"/>
      <c r="D156" s="389"/>
      <c r="E156" s="388"/>
      <c r="F156" s="359"/>
      <c r="G156" s="359"/>
      <c r="H156" s="359"/>
      <c r="I156" s="390"/>
      <c r="J156" s="358"/>
      <c r="K156" s="358"/>
      <c r="L156" s="358"/>
      <c r="M156" s="388"/>
      <c r="N156" s="437"/>
      <c r="O156" s="435"/>
      <c r="P156" s="428"/>
      <c r="Q156" s="392"/>
      <c r="R156" s="393">
        <f t="shared" si="4"/>
        <v>0</v>
      </c>
      <c r="S156" s="393">
        <f t="shared" si="4"/>
        <v>0</v>
      </c>
      <c r="T156" s="393">
        <f t="shared" si="4"/>
        <v>0</v>
      </c>
      <c r="U156" s="394">
        <f t="shared" si="5"/>
        <v>0</v>
      </c>
      <c r="W156" s="386"/>
      <c r="X156" s="386"/>
    </row>
    <row r="157" spans="1:24">
      <c r="A157" s="387" t="s">
        <v>188</v>
      </c>
      <c r="B157" s="389"/>
      <c r="C157" s="435"/>
      <c r="D157" s="389"/>
      <c r="E157" s="388"/>
      <c r="F157" s="359"/>
      <c r="G157" s="359"/>
      <c r="H157" s="359"/>
      <c r="I157" s="390"/>
      <c r="J157" s="358"/>
      <c r="K157" s="358"/>
      <c r="L157" s="358"/>
      <c r="M157" s="388"/>
      <c r="N157" s="437"/>
      <c r="O157" s="435"/>
      <c r="P157" s="428"/>
      <c r="Q157" s="392"/>
      <c r="R157" s="393">
        <f t="shared" si="4"/>
        <v>0</v>
      </c>
      <c r="S157" s="393">
        <f t="shared" si="4"/>
        <v>0</v>
      </c>
      <c r="T157" s="393">
        <f t="shared" si="4"/>
        <v>0</v>
      </c>
      <c r="U157" s="394">
        <f t="shared" si="5"/>
        <v>0</v>
      </c>
      <c r="W157" s="386"/>
      <c r="X157" s="386"/>
    </row>
    <row r="158" spans="1:24">
      <c r="A158" s="387" t="s">
        <v>188</v>
      </c>
      <c r="B158" s="389"/>
      <c r="C158" s="435"/>
      <c r="D158" s="389"/>
      <c r="E158" s="388"/>
      <c r="F158" s="359"/>
      <c r="G158" s="359"/>
      <c r="H158" s="359"/>
      <c r="I158" s="390"/>
      <c r="J158" s="358"/>
      <c r="K158" s="358"/>
      <c r="L158" s="358"/>
      <c r="M158" s="388"/>
      <c r="N158" s="437"/>
      <c r="O158" s="435"/>
      <c r="P158" s="428"/>
      <c r="Q158" s="392"/>
      <c r="R158" s="393">
        <f t="shared" si="4"/>
        <v>0</v>
      </c>
      <c r="S158" s="393">
        <f t="shared" si="4"/>
        <v>0</v>
      </c>
      <c r="T158" s="393">
        <f t="shared" si="4"/>
        <v>0</v>
      </c>
      <c r="U158" s="394">
        <f t="shared" si="5"/>
        <v>0</v>
      </c>
      <c r="W158" s="386"/>
      <c r="X158" s="386"/>
    </row>
    <row r="159" spans="1:24">
      <c r="A159" s="387" t="s">
        <v>188</v>
      </c>
      <c r="B159" s="389"/>
      <c r="C159" s="435"/>
      <c r="D159" s="389"/>
      <c r="E159" s="388"/>
      <c r="F159" s="359"/>
      <c r="G159" s="359"/>
      <c r="H159" s="359"/>
      <c r="I159" s="390"/>
      <c r="J159" s="358"/>
      <c r="K159" s="358"/>
      <c r="L159" s="358"/>
      <c r="M159" s="388"/>
      <c r="N159" s="437"/>
      <c r="O159" s="435"/>
      <c r="P159" s="428"/>
      <c r="Q159" s="392"/>
      <c r="R159" s="393">
        <f t="shared" si="4"/>
        <v>0</v>
      </c>
      <c r="S159" s="393">
        <f t="shared" si="4"/>
        <v>0</v>
      </c>
      <c r="T159" s="393">
        <f t="shared" si="4"/>
        <v>0</v>
      </c>
      <c r="U159" s="394">
        <f t="shared" si="5"/>
        <v>0</v>
      </c>
      <c r="W159" s="386"/>
      <c r="X159" s="386"/>
    </row>
    <row r="160" spans="1:24">
      <c r="A160" s="387" t="s">
        <v>188</v>
      </c>
      <c r="B160" s="389"/>
      <c r="C160" s="435"/>
      <c r="D160" s="389"/>
      <c r="E160" s="388"/>
      <c r="F160" s="359"/>
      <c r="G160" s="359"/>
      <c r="H160" s="359"/>
      <c r="I160" s="390"/>
      <c r="J160" s="358"/>
      <c r="K160" s="358"/>
      <c r="L160" s="358"/>
      <c r="M160" s="388"/>
      <c r="N160" s="437"/>
      <c r="O160" s="435"/>
      <c r="P160" s="428"/>
      <c r="Q160" s="392"/>
      <c r="R160" s="393">
        <f t="shared" si="4"/>
        <v>0</v>
      </c>
      <c r="S160" s="393">
        <f t="shared" si="4"/>
        <v>0</v>
      </c>
      <c r="T160" s="393">
        <f t="shared" si="4"/>
        <v>0</v>
      </c>
      <c r="U160" s="394">
        <f t="shared" si="5"/>
        <v>0</v>
      </c>
      <c r="W160" s="386"/>
      <c r="X160" s="386"/>
    </row>
    <row r="161" spans="1:24">
      <c r="A161" s="387" t="s">
        <v>188</v>
      </c>
      <c r="B161" s="389"/>
      <c r="C161" s="435"/>
      <c r="D161" s="389"/>
      <c r="E161" s="388"/>
      <c r="F161" s="359"/>
      <c r="G161" s="359"/>
      <c r="H161" s="359"/>
      <c r="I161" s="390"/>
      <c r="J161" s="358"/>
      <c r="K161" s="358"/>
      <c r="L161" s="358"/>
      <c r="M161" s="388"/>
      <c r="N161" s="437"/>
      <c r="O161" s="435"/>
      <c r="P161" s="428"/>
      <c r="Q161" s="392"/>
      <c r="R161" s="393">
        <f t="shared" si="4"/>
        <v>0</v>
      </c>
      <c r="S161" s="393">
        <f t="shared" si="4"/>
        <v>0</v>
      </c>
      <c r="T161" s="393">
        <f t="shared" si="4"/>
        <v>0</v>
      </c>
      <c r="U161" s="394">
        <f t="shared" si="5"/>
        <v>0</v>
      </c>
      <c r="W161" s="386"/>
      <c r="X161" s="386"/>
    </row>
    <row r="162" spans="1:24">
      <c r="A162" s="387" t="s">
        <v>188</v>
      </c>
      <c r="B162" s="389"/>
      <c r="C162" s="435"/>
      <c r="D162" s="389"/>
      <c r="E162" s="388"/>
      <c r="F162" s="359"/>
      <c r="G162" s="359"/>
      <c r="H162" s="359"/>
      <c r="I162" s="390"/>
      <c r="J162" s="358"/>
      <c r="K162" s="358"/>
      <c r="L162" s="358"/>
      <c r="M162" s="388"/>
      <c r="N162" s="437"/>
      <c r="O162" s="435"/>
      <c r="P162" s="428"/>
      <c r="Q162" s="392"/>
      <c r="R162" s="393">
        <f t="shared" si="4"/>
        <v>0</v>
      </c>
      <c r="S162" s="393">
        <f t="shared" si="4"/>
        <v>0</v>
      </c>
      <c r="T162" s="393">
        <f t="shared" si="4"/>
        <v>0</v>
      </c>
      <c r="U162" s="394">
        <f t="shared" si="5"/>
        <v>0</v>
      </c>
      <c r="W162" s="386"/>
      <c r="X162" s="386"/>
    </row>
    <row r="163" spans="1:24">
      <c r="A163" s="387" t="s">
        <v>188</v>
      </c>
      <c r="B163" s="389"/>
      <c r="C163" s="435"/>
      <c r="D163" s="389"/>
      <c r="E163" s="388"/>
      <c r="F163" s="359"/>
      <c r="G163" s="359"/>
      <c r="H163" s="359"/>
      <c r="I163" s="390"/>
      <c r="J163" s="358"/>
      <c r="K163" s="358"/>
      <c r="L163" s="358"/>
      <c r="M163" s="388"/>
      <c r="N163" s="437"/>
      <c r="O163" s="435"/>
      <c r="P163" s="428"/>
      <c r="Q163" s="392"/>
      <c r="R163" s="393">
        <f t="shared" si="4"/>
        <v>0</v>
      </c>
      <c r="S163" s="393">
        <f t="shared" si="4"/>
        <v>0</v>
      </c>
      <c r="T163" s="393">
        <f t="shared" si="4"/>
        <v>0</v>
      </c>
      <c r="U163" s="394">
        <f t="shared" si="5"/>
        <v>0</v>
      </c>
      <c r="W163" s="386"/>
      <c r="X163" s="386"/>
    </row>
    <row r="164" spans="1:24">
      <c r="A164" s="387" t="s">
        <v>188</v>
      </c>
      <c r="B164" s="389"/>
      <c r="C164" s="435"/>
      <c r="D164" s="389"/>
      <c r="E164" s="388"/>
      <c r="F164" s="359"/>
      <c r="G164" s="359"/>
      <c r="H164" s="359"/>
      <c r="I164" s="390"/>
      <c r="J164" s="358"/>
      <c r="K164" s="358"/>
      <c r="L164" s="358"/>
      <c r="M164" s="388"/>
      <c r="N164" s="437"/>
      <c r="O164" s="435"/>
      <c r="P164" s="428"/>
      <c r="Q164" s="392"/>
      <c r="R164" s="393">
        <f t="shared" si="4"/>
        <v>0</v>
      </c>
      <c r="S164" s="393">
        <f t="shared" si="4"/>
        <v>0</v>
      </c>
      <c r="T164" s="393">
        <f t="shared" si="4"/>
        <v>0</v>
      </c>
      <c r="U164" s="394">
        <f t="shared" si="5"/>
        <v>0</v>
      </c>
      <c r="W164" s="386"/>
      <c r="X164" s="386"/>
    </row>
    <row r="165" spans="1:24">
      <c r="A165" s="387" t="s">
        <v>188</v>
      </c>
      <c r="B165" s="389"/>
      <c r="C165" s="435"/>
      <c r="D165" s="389"/>
      <c r="E165" s="388"/>
      <c r="F165" s="359"/>
      <c r="G165" s="359"/>
      <c r="H165" s="359"/>
      <c r="I165" s="390"/>
      <c r="J165" s="358"/>
      <c r="K165" s="358"/>
      <c r="L165" s="358"/>
      <c r="M165" s="388"/>
      <c r="N165" s="437"/>
      <c r="O165" s="435"/>
      <c r="P165" s="428"/>
      <c r="Q165" s="392"/>
      <c r="R165" s="393">
        <f t="shared" si="4"/>
        <v>0</v>
      </c>
      <c r="S165" s="393">
        <f t="shared" si="4"/>
        <v>0</v>
      </c>
      <c r="T165" s="393">
        <f t="shared" si="4"/>
        <v>0</v>
      </c>
      <c r="U165" s="394">
        <f t="shared" si="5"/>
        <v>0</v>
      </c>
      <c r="W165" s="386"/>
      <c r="X165" s="386"/>
    </row>
    <row r="166" spans="1:24">
      <c r="A166" s="387" t="s">
        <v>188</v>
      </c>
      <c r="B166" s="389"/>
      <c r="C166" s="435"/>
      <c r="D166" s="389"/>
      <c r="E166" s="388"/>
      <c r="F166" s="359"/>
      <c r="G166" s="359"/>
      <c r="H166" s="359"/>
      <c r="I166" s="390"/>
      <c r="J166" s="358"/>
      <c r="K166" s="358"/>
      <c r="L166" s="358"/>
      <c r="M166" s="388"/>
      <c r="N166" s="437"/>
      <c r="O166" s="435"/>
      <c r="P166" s="428"/>
      <c r="Q166" s="392"/>
      <c r="R166" s="393">
        <f t="shared" si="4"/>
        <v>0</v>
      </c>
      <c r="S166" s="393">
        <f t="shared" si="4"/>
        <v>0</v>
      </c>
      <c r="T166" s="393">
        <f t="shared" si="4"/>
        <v>0</v>
      </c>
      <c r="U166" s="394">
        <f t="shared" si="5"/>
        <v>0</v>
      </c>
      <c r="W166" s="386"/>
      <c r="X166" s="386"/>
    </row>
    <row r="167" spans="1:24">
      <c r="A167" s="387" t="s">
        <v>188</v>
      </c>
      <c r="B167" s="389"/>
      <c r="C167" s="435"/>
      <c r="D167" s="389"/>
      <c r="E167" s="388"/>
      <c r="F167" s="359"/>
      <c r="G167" s="359"/>
      <c r="H167" s="359"/>
      <c r="I167" s="390"/>
      <c r="J167" s="358"/>
      <c r="K167" s="358"/>
      <c r="L167" s="358"/>
      <c r="M167" s="388"/>
      <c r="N167" s="437"/>
      <c r="O167" s="435"/>
      <c r="P167" s="428"/>
      <c r="Q167" s="392"/>
      <c r="R167" s="393">
        <f t="shared" si="4"/>
        <v>0</v>
      </c>
      <c r="S167" s="393">
        <f t="shared" si="4"/>
        <v>0</v>
      </c>
      <c r="T167" s="393">
        <f t="shared" si="4"/>
        <v>0</v>
      </c>
      <c r="U167" s="394">
        <f t="shared" si="5"/>
        <v>0</v>
      </c>
      <c r="W167" s="386"/>
      <c r="X167" s="386"/>
    </row>
    <row r="168" spans="1:24">
      <c r="A168" s="387" t="s">
        <v>188</v>
      </c>
      <c r="B168" s="389"/>
      <c r="C168" s="435"/>
      <c r="D168" s="389"/>
      <c r="E168" s="388"/>
      <c r="F168" s="359"/>
      <c r="G168" s="359"/>
      <c r="H168" s="359"/>
      <c r="I168" s="390"/>
      <c r="J168" s="358"/>
      <c r="K168" s="358"/>
      <c r="L168" s="358"/>
      <c r="M168" s="388"/>
      <c r="N168" s="437"/>
      <c r="O168" s="435"/>
      <c r="P168" s="428"/>
      <c r="Q168" s="392"/>
      <c r="R168" s="393">
        <f t="shared" si="4"/>
        <v>0</v>
      </c>
      <c r="S168" s="393">
        <f t="shared" si="4"/>
        <v>0</v>
      </c>
      <c r="T168" s="393">
        <f t="shared" si="4"/>
        <v>0</v>
      </c>
      <c r="U168" s="394">
        <f t="shared" si="5"/>
        <v>0</v>
      </c>
      <c r="W168" s="386"/>
      <c r="X168" s="386"/>
    </row>
    <row r="169" spans="1:24">
      <c r="A169" s="387" t="s">
        <v>188</v>
      </c>
      <c r="B169" s="389"/>
      <c r="C169" s="435"/>
      <c r="D169" s="389"/>
      <c r="E169" s="388"/>
      <c r="F169" s="359"/>
      <c r="G169" s="359"/>
      <c r="H169" s="359"/>
      <c r="I169" s="390"/>
      <c r="J169" s="358"/>
      <c r="K169" s="358"/>
      <c r="L169" s="358"/>
      <c r="M169" s="388"/>
      <c r="N169" s="437"/>
      <c r="O169" s="435"/>
      <c r="P169" s="428"/>
      <c r="Q169" s="392"/>
      <c r="R169" s="393">
        <f t="shared" si="4"/>
        <v>0</v>
      </c>
      <c r="S169" s="393">
        <f t="shared" si="4"/>
        <v>0</v>
      </c>
      <c r="T169" s="393">
        <f t="shared" si="4"/>
        <v>0</v>
      </c>
      <c r="U169" s="394">
        <f t="shared" si="5"/>
        <v>0</v>
      </c>
      <c r="W169" s="386"/>
      <c r="X169" s="386"/>
    </row>
    <row r="170" spans="1:24">
      <c r="A170" s="387" t="s">
        <v>188</v>
      </c>
      <c r="B170" s="389"/>
      <c r="C170" s="435"/>
      <c r="D170" s="389"/>
      <c r="E170" s="388"/>
      <c r="F170" s="359"/>
      <c r="G170" s="359"/>
      <c r="H170" s="359"/>
      <c r="I170" s="390"/>
      <c r="J170" s="358"/>
      <c r="K170" s="358"/>
      <c r="L170" s="358"/>
      <c r="M170" s="388"/>
      <c r="N170" s="437"/>
      <c r="O170" s="435"/>
      <c r="P170" s="428"/>
      <c r="Q170" s="392"/>
      <c r="R170" s="393">
        <f t="shared" si="4"/>
        <v>0</v>
      </c>
      <c r="S170" s="393">
        <f t="shared" si="4"/>
        <v>0</v>
      </c>
      <c r="T170" s="393">
        <f t="shared" si="4"/>
        <v>0</v>
      </c>
      <c r="U170" s="394">
        <f t="shared" si="5"/>
        <v>0</v>
      </c>
      <c r="W170" s="386"/>
      <c r="X170" s="386"/>
    </row>
    <row r="171" spans="1:24">
      <c r="A171" s="387" t="s">
        <v>188</v>
      </c>
      <c r="B171" s="389"/>
      <c r="C171" s="435"/>
      <c r="D171" s="389"/>
      <c r="E171" s="388"/>
      <c r="F171" s="359"/>
      <c r="G171" s="359"/>
      <c r="H171" s="359"/>
      <c r="I171" s="390"/>
      <c r="J171" s="358"/>
      <c r="K171" s="358"/>
      <c r="L171" s="358"/>
      <c r="M171" s="388"/>
      <c r="N171" s="437"/>
      <c r="O171" s="435"/>
      <c r="P171" s="428"/>
      <c r="Q171" s="392"/>
      <c r="R171" s="393">
        <f t="shared" si="4"/>
        <v>0</v>
      </c>
      <c r="S171" s="393">
        <f t="shared" si="4"/>
        <v>0</v>
      </c>
      <c r="T171" s="393">
        <f t="shared" si="4"/>
        <v>0</v>
      </c>
      <c r="U171" s="394">
        <f t="shared" si="5"/>
        <v>0</v>
      </c>
      <c r="W171" s="386"/>
      <c r="X171" s="386"/>
    </row>
    <row r="172" spans="1:24">
      <c r="A172" s="387" t="s">
        <v>188</v>
      </c>
      <c r="B172" s="389"/>
      <c r="C172" s="435"/>
      <c r="D172" s="389"/>
      <c r="E172" s="388"/>
      <c r="F172" s="359"/>
      <c r="G172" s="359"/>
      <c r="H172" s="359"/>
      <c r="I172" s="390"/>
      <c r="J172" s="358"/>
      <c r="K172" s="358"/>
      <c r="L172" s="358"/>
      <c r="M172" s="388"/>
      <c r="N172" s="437"/>
      <c r="O172" s="435"/>
      <c r="P172" s="428"/>
      <c r="Q172" s="392"/>
      <c r="R172" s="393">
        <f t="shared" si="4"/>
        <v>0</v>
      </c>
      <c r="S172" s="393">
        <f t="shared" si="4"/>
        <v>0</v>
      </c>
      <c r="T172" s="393">
        <f t="shared" si="4"/>
        <v>0</v>
      </c>
      <c r="U172" s="394">
        <f t="shared" si="5"/>
        <v>0</v>
      </c>
      <c r="W172" s="386"/>
      <c r="X172" s="386"/>
    </row>
    <row r="173" spans="1:24">
      <c r="A173" s="387" t="s">
        <v>188</v>
      </c>
      <c r="B173" s="389"/>
      <c r="C173" s="435"/>
      <c r="D173" s="389"/>
      <c r="E173" s="388"/>
      <c r="F173" s="359"/>
      <c r="G173" s="359"/>
      <c r="H173" s="359"/>
      <c r="I173" s="390"/>
      <c r="J173" s="358"/>
      <c r="K173" s="358"/>
      <c r="L173" s="358"/>
      <c r="M173" s="388"/>
      <c r="N173" s="437"/>
      <c r="O173" s="435"/>
      <c r="P173" s="428"/>
      <c r="Q173" s="392"/>
      <c r="R173" s="393">
        <f t="shared" si="4"/>
        <v>0</v>
      </c>
      <c r="S173" s="393">
        <f t="shared" si="4"/>
        <v>0</v>
      </c>
      <c r="T173" s="393">
        <f t="shared" si="4"/>
        <v>0</v>
      </c>
      <c r="U173" s="394">
        <f t="shared" si="5"/>
        <v>0</v>
      </c>
      <c r="W173" s="386"/>
      <c r="X173" s="386"/>
    </row>
    <row r="174" spans="1:24">
      <c r="A174" s="387" t="s">
        <v>188</v>
      </c>
      <c r="B174" s="389"/>
      <c r="C174" s="435"/>
      <c r="D174" s="389"/>
      <c r="E174" s="388"/>
      <c r="F174" s="359"/>
      <c r="G174" s="359"/>
      <c r="H174" s="359"/>
      <c r="I174" s="390"/>
      <c r="J174" s="358"/>
      <c r="K174" s="358"/>
      <c r="L174" s="358"/>
      <c r="M174" s="388"/>
      <c r="N174" s="437"/>
      <c r="O174" s="435"/>
      <c r="P174" s="428"/>
      <c r="Q174" s="392"/>
      <c r="R174" s="393">
        <f t="shared" si="4"/>
        <v>0</v>
      </c>
      <c r="S174" s="393">
        <f t="shared" si="4"/>
        <v>0</v>
      </c>
      <c r="T174" s="393">
        <f t="shared" si="4"/>
        <v>0</v>
      </c>
      <c r="U174" s="394">
        <f t="shared" si="5"/>
        <v>0</v>
      </c>
      <c r="W174" s="386"/>
      <c r="X174" s="386"/>
    </row>
    <row r="175" spans="1:24">
      <c r="A175" s="387" t="s">
        <v>188</v>
      </c>
      <c r="B175" s="389"/>
      <c r="C175" s="435"/>
      <c r="D175" s="389"/>
      <c r="E175" s="388"/>
      <c r="F175" s="359"/>
      <c r="G175" s="359"/>
      <c r="H175" s="359"/>
      <c r="I175" s="390"/>
      <c r="J175" s="358"/>
      <c r="K175" s="358"/>
      <c r="L175" s="358"/>
      <c r="M175" s="388"/>
      <c r="N175" s="437"/>
      <c r="O175" s="435"/>
      <c r="P175" s="428"/>
      <c r="Q175" s="392"/>
      <c r="R175" s="393">
        <f t="shared" si="4"/>
        <v>0</v>
      </c>
      <c r="S175" s="393">
        <f t="shared" si="4"/>
        <v>0</v>
      </c>
      <c r="T175" s="393">
        <f t="shared" si="4"/>
        <v>0</v>
      </c>
      <c r="U175" s="394">
        <f t="shared" si="5"/>
        <v>0</v>
      </c>
      <c r="W175" s="386"/>
      <c r="X175" s="386"/>
    </row>
    <row r="176" spans="1:24">
      <c r="A176" s="387" t="s">
        <v>188</v>
      </c>
      <c r="B176" s="389"/>
      <c r="C176" s="435"/>
      <c r="D176" s="389"/>
      <c r="E176" s="388"/>
      <c r="F176" s="359"/>
      <c r="G176" s="359"/>
      <c r="H176" s="359"/>
      <c r="I176" s="390"/>
      <c r="J176" s="358"/>
      <c r="K176" s="358"/>
      <c r="L176" s="358"/>
      <c r="M176" s="388"/>
      <c r="N176" s="437"/>
      <c r="O176" s="435"/>
      <c r="P176" s="428"/>
      <c r="Q176" s="392"/>
      <c r="R176" s="393">
        <f t="shared" si="4"/>
        <v>0</v>
      </c>
      <c r="S176" s="393">
        <f t="shared" si="4"/>
        <v>0</v>
      </c>
      <c r="T176" s="393">
        <f t="shared" si="4"/>
        <v>0</v>
      </c>
      <c r="U176" s="394">
        <f t="shared" si="5"/>
        <v>0</v>
      </c>
      <c r="W176" s="386"/>
      <c r="X176" s="386"/>
    </row>
    <row r="177" spans="1:24">
      <c r="A177" s="387" t="s">
        <v>188</v>
      </c>
      <c r="B177" s="389"/>
      <c r="C177" s="435"/>
      <c r="D177" s="389"/>
      <c r="E177" s="388"/>
      <c r="F177" s="359"/>
      <c r="G177" s="359"/>
      <c r="H177" s="359"/>
      <c r="I177" s="390"/>
      <c r="J177" s="358"/>
      <c r="K177" s="358"/>
      <c r="L177" s="358"/>
      <c r="M177" s="388"/>
      <c r="N177" s="437"/>
      <c r="O177" s="435"/>
      <c r="P177" s="428"/>
      <c r="Q177" s="392"/>
      <c r="R177" s="393">
        <f t="shared" si="4"/>
        <v>0</v>
      </c>
      <c r="S177" s="393">
        <f t="shared" si="4"/>
        <v>0</v>
      </c>
      <c r="T177" s="393">
        <f t="shared" si="4"/>
        <v>0</v>
      </c>
      <c r="U177" s="394">
        <f t="shared" si="5"/>
        <v>0</v>
      </c>
      <c r="W177" s="386"/>
      <c r="X177" s="386"/>
    </row>
    <row r="178" spans="1:24">
      <c r="A178" s="387" t="s">
        <v>188</v>
      </c>
      <c r="B178" s="389"/>
      <c r="C178" s="435"/>
      <c r="D178" s="389"/>
      <c r="E178" s="388"/>
      <c r="F178" s="359"/>
      <c r="G178" s="359"/>
      <c r="H178" s="359"/>
      <c r="I178" s="390"/>
      <c r="J178" s="358"/>
      <c r="K178" s="358"/>
      <c r="L178" s="358"/>
      <c r="M178" s="388"/>
      <c r="N178" s="437"/>
      <c r="O178" s="435"/>
      <c r="P178" s="428"/>
      <c r="Q178" s="392"/>
      <c r="R178" s="393">
        <f t="shared" si="4"/>
        <v>0</v>
      </c>
      <c r="S178" s="393">
        <f t="shared" si="4"/>
        <v>0</v>
      </c>
      <c r="T178" s="393">
        <f t="shared" si="4"/>
        <v>0</v>
      </c>
      <c r="U178" s="394">
        <f t="shared" si="5"/>
        <v>0</v>
      </c>
      <c r="W178" s="386"/>
      <c r="X178" s="386"/>
    </row>
    <row r="179" spans="1:24">
      <c r="A179" s="387" t="s">
        <v>188</v>
      </c>
      <c r="B179" s="389"/>
      <c r="C179" s="435"/>
      <c r="D179" s="389"/>
      <c r="E179" s="388"/>
      <c r="F179" s="359"/>
      <c r="G179" s="359"/>
      <c r="H179" s="359"/>
      <c r="I179" s="390"/>
      <c r="J179" s="358"/>
      <c r="K179" s="358"/>
      <c r="L179" s="358"/>
      <c r="M179" s="388"/>
      <c r="N179" s="437"/>
      <c r="O179" s="435"/>
      <c r="P179" s="428"/>
      <c r="Q179" s="392"/>
      <c r="R179" s="393">
        <f t="shared" si="4"/>
        <v>0</v>
      </c>
      <c r="S179" s="393">
        <f t="shared" si="4"/>
        <v>0</v>
      </c>
      <c r="T179" s="393">
        <f t="shared" si="4"/>
        <v>0</v>
      </c>
      <c r="U179" s="394">
        <f t="shared" si="5"/>
        <v>0</v>
      </c>
      <c r="W179" s="386"/>
      <c r="X179" s="386"/>
    </row>
    <row r="180" spans="1:24">
      <c r="A180" s="387" t="s">
        <v>188</v>
      </c>
      <c r="B180" s="389"/>
      <c r="C180" s="435"/>
      <c r="D180" s="389"/>
      <c r="E180" s="388"/>
      <c r="F180" s="359"/>
      <c r="G180" s="359"/>
      <c r="H180" s="359"/>
      <c r="I180" s="390"/>
      <c r="J180" s="358"/>
      <c r="K180" s="358"/>
      <c r="L180" s="358"/>
      <c r="M180" s="388"/>
      <c r="N180" s="437"/>
      <c r="O180" s="435"/>
      <c r="P180" s="428"/>
      <c r="Q180" s="392"/>
      <c r="R180" s="393">
        <f t="shared" si="4"/>
        <v>0</v>
      </c>
      <c r="S180" s="393">
        <f t="shared" si="4"/>
        <v>0</v>
      </c>
      <c r="T180" s="393">
        <f t="shared" si="4"/>
        <v>0</v>
      </c>
      <c r="U180" s="394">
        <f t="shared" si="5"/>
        <v>0</v>
      </c>
      <c r="W180" s="386"/>
      <c r="X180" s="386"/>
    </row>
    <row r="181" spans="1:24">
      <c r="A181" s="387" t="s">
        <v>188</v>
      </c>
      <c r="B181" s="389"/>
      <c r="C181" s="435"/>
      <c r="D181" s="389"/>
      <c r="E181" s="388"/>
      <c r="F181" s="359"/>
      <c r="G181" s="359"/>
      <c r="H181" s="359"/>
      <c r="I181" s="390"/>
      <c r="J181" s="358"/>
      <c r="K181" s="358"/>
      <c r="L181" s="358"/>
      <c r="M181" s="388"/>
      <c r="N181" s="437"/>
      <c r="O181" s="435"/>
      <c r="P181" s="428"/>
      <c r="Q181" s="392"/>
      <c r="R181" s="393">
        <f t="shared" si="4"/>
        <v>0</v>
      </c>
      <c r="S181" s="393">
        <f t="shared" si="4"/>
        <v>0</v>
      </c>
      <c r="T181" s="393">
        <f t="shared" si="4"/>
        <v>0</v>
      </c>
      <c r="U181" s="394">
        <f t="shared" si="5"/>
        <v>0</v>
      </c>
      <c r="W181" s="386"/>
      <c r="X181" s="386"/>
    </row>
    <row r="182" spans="1:24">
      <c r="A182" s="387" t="s">
        <v>188</v>
      </c>
      <c r="B182" s="389"/>
      <c r="C182" s="435"/>
      <c r="D182" s="389"/>
      <c r="E182" s="388"/>
      <c r="F182" s="359"/>
      <c r="G182" s="359"/>
      <c r="H182" s="359"/>
      <c r="I182" s="390"/>
      <c r="J182" s="358"/>
      <c r="K182" s="358"/>
      <c r="L182" s="358"/>
      <c r="M182" s="388"/>
      <c r="N182" s="437"/>
      <c r="O182" s="435"/>
      <c r="P182" s="428"/>
      <c r="Q182" s="392"/>
      <c r="R182" s="393">
        <f t="shared" si="4"/>
        <v>0</v>
      </c>
      <c r="S182" s="393">
        <f t="shared" si="4"/>
        <v>0</v>
      </c>
      <c r="T182" s="393">
        <f t="shared" si="4"/>
        <v>0</v>
      </c>
      <c r="U182" s="394">
        <f t="shared" si="5"/>
        <v>0</v>
      </c>
      <c r="W182" s="386"/>
      <c r="X182" s="386"/>
    </row>
    <row r="183" spans="1:24">
      <c r="A183" s="387" t="s">
        <v>188</v>
      </c>
      <c r="B183" s="389"/>
      <c r="C183" s="435"/>
      <c r="D183" s="389"/>
      <c r="E183" s="388"/>
      <c r="F183" s="359"/>
      <c r="G183" s="359"/>
      <c r="H183" s="359"/>
      <c r="I183" s="390"/>
      <c r="J183" s="358"/>
      <c r="K183" s="358"/>
      <c r="L183" s="358"/>
      <c r="M183" s="388"/>
      <c r="N183" s="437"/>
      <c r="O183" s="435"/>
      <c r="P183" s="428"/>
      <c r="Q183" s="392"/>
      <c r="R183" s="393">
        <f t="shared" si="4"/>
        <v>0</v>
      </c>
      <c r="S183" s="393">
        <f t="shared" si="4"/>
        <v>0</v>
      </c>
      <c r="T183" s="393">
        <f t="shared" si="4"/>
        <v>0</v>
      </c>
      <c r="U183" s="394">
        <f t="shared" si="5"/>
        <v>0</v>
      </c>
      <c r="W183" s="386"/>
      <c r="X183" s="386"/>
    </row>
    <row r="184" spans="1:24">
      <c r="A184" s="387" t="s">
        <v>188</v>
      </c>
      <c r="B184" s="389"/>
      <c r="C184" s="435"/>
      <c r="D184" s="389"/>
      <c r="E184" s="388"/>
      <c r="F184" s="359"/>
      <c r="G184" s="359"/>
      <c r="H184" s="359"/>
      <c r="I184" s="390"/>
      <c r="J184" s="358"/>
      <c r="K184" s="358"/>
      <c r="L184" s="358"/>
      <c r="M184" s="388"/>
      <c r="N184" s="437"/>
      <c r="O184" s="435"/>
      <c r="P184" s="428"/>
      <c r="Q184" s="392"/>
      <c r="R184" s="393">
        <f t="shared" si="4"/>
        <v>0</v>
      </c>
      <c r="S184" s="393">
        <f t="shared" si="4"/>
        <v>0</v>
      </c>
      <c r="T184" s="393">
        <f t="shared" si="4"/>
        <v>0</v>
      </c>
      <c r="U184" s="394">
        <f t="shared" si="5"/>
        <v>0</v>
      </c>
      <c r="W184" s="386"/>
      <c r="X184" s="386"/>
    </row>
    <row r="185" spans="1:24">
      <c r="A185" s="387" t="s">
        <v>188</v>
      </c>
      <c r="B185" s="389"/>
      <c r="C185" s="435"/>
      <c r="D185" s="389"/>
      <c r="E185" s="388"/>
      <c r="F185" s="359"/>
      <c r="G185" s="359"/>
      <c r="H185" s="359"/>
      <c r="I185" s="390"/>
      <c r="J185" s="358"/>
      <c r="K185" s="358"/>
      <c r="L185" s="358"/>
      <c r="M185" s="388"/>
      <c r="N185" s="437"/>
      <c r="O185" s="435"/>
      <c r="P185" s="428"/>
      <c r="Q185" s="392"/>
      <c r="R185" s="393">
        <f t="shared" si="4"/>
        <v>0</v>
      </c>
      <c r="S185" s="393">
        <f t="shared" si="4"/>
        <v>0</v>
      </c>
      <c r="T185" s="393">
        <f t="shared" si="4"/>
        <v>0</v>
      </c>
      <c r="U185" s="394">
        <f t="shared" si="5"/>
        <v>0</v>
      </c>
      <c r="W185" s="386"/>
      <c r="X185" s="386"/>
    </row>
    <row r="186" spans="1:24">
      <c r="A186" s="387" t="s">
        <v>188</v>
      </c>
      <c r="B186" s="389"/>
      <c r="C186" s="435"/>
      <c r="D186" s="389"/>
      <c r="E186" s="388"/>
      <c r="F186" s="359"/>
      <c r="G186" s="359"/>
      <c r="H186" s="359"/>
      <c r="I186" s="390"/>
      <c r="J186" s="358"/>
      <c r="K186" s="358"/>
      <c r="L186" s="358"/>
      <c r="M186" s="388"/>
      <c r="N186" s="437"/>
      <c r="O186" s="435"/>
      <c r="P186" s="428"/>
      <c r="Q186" s="392"/>
      <c r="R186" s="393">
        <f t="shared" si="4"/>
        <v>0</v>
      </c>
      <c r="S186" s="393">
        <f t="shared" si="4"/>
        <v>0</v>
      </c>
      <c r="T186" s="393">
        <f t="shared" si="4"/>
        <v>0</v>
      </c>
      <c r="U186" s="394">
        <f t="shared" si="5"/>
        <v>0</v>
      </c>
      <c r="W186" s="386"/>
      <c r="X186" s="386"/>
    </row>
    <row r="187" spans="1:24">
      <c r="A187" s="387" t="s">
        <v>188</v>
      </c>
      <c r="B187" s="389"/>
      <c r="C187" s="435"/>
      <c r="D187" s="389"/>
      <c r="E187" s="388"/>
      <c r="F187" s="359"/>
      <c r="G187" s="359"/>
      <c r="H187" s="359"/>
      <c r="I187" s="390"/>
      <c r="J187" s="358"/>
      <c r="K187" s="358"/>
      <c r="L187" s="358"/>
      <c r="M187" s="388"/>
      <c r="N187" s="437"/>
      <c r="O187" s="435"/>
      <c r="P187" s="428"/>
      <c r="Q187" s="392"/>
      <c r="R187" s="393">
        <f t="shared" si="4"/>
        <v>0</v>
      </c>
      <c r="S187" s="393">
        <f t="shared" si="4"/>
        <v>0</v>
      </c>
      <c r="T187" s="393">
        <f t="shared" si="4"/>
        <v>0</v>
      </c>
      <c r="U187" s="394">
        <f t="shared" si="5"/>
        <v>0</v>
      </c>
      <c r="W187" s="386"/>
      <c r="X187" s="386"/>
    </row>
    <row r="188" spans="1:24">
      <c r="A188" s="387" t="s">
        <v>188</v>
      </c>
      <c r="B188" s="389"/>
      <c r="C188" s="435"/>
      <c r="D188" s="389"/>
      <c r="E188" s="388"/>
      <c r="F188" s="359"/>
      <c r="G188" s="359"/>
      <c r="H188" s="359"/>
      <c r="I188" s="390"/>
      <c r="J188" s="358"/>
      <c r="K188" s="358"/>
      <c r="L188" s="358"/>
      <c r="M188" s="388"/>
      <c r="N188" s="437"/>
      <c r="O188" s="435"/>
      <c r="P188" s="428"/>
      <c r="Q188" s="392"/>
      <c r="R188" s="393">
        <f t="shared" si="4"/>
        <v>0</v>
      </c>
      <c r="S188" s="393">
        <f t="shared" si="4"/>
        <v>0</v>
      </c>
      <c r="T188" s="393">
        <f t="shared" si="4"/>
        <v>0</v>
      </c>
      <c r="U188" s="394">
        <f t="shared" si="5"/>
        <v>0</v>
      </c>
      <c r="W188" s="386"/>
      <c r="X188" s="386"/>
    </row>
    <row r="189" spans="1:24">
      <c r="A189" s="387" t="s">
        <v>188</v>
      </c>
      <c r="B189" s="389"/>
      <c r="C189" s="435"/>
      <c r="D189" s="389"/>
      <c r="E189" s="388"/>
      <c r="F189" s="359"/>
      <c r="G189" s="359"/>
      <c r="H189" s="359"/>
      <c r="I189" s="390"/>
      <c r="J189" s="358"/>
      <c r="K189" s="358"/>
      <c r="L189" s="358"/>
      <c r="M189" s="388"/>
      <c r="N189" s="437"/>
      <c r="O189" s="435"/>
      <c r="P189" s="428"/>
      <c r="Q189" s="392"/>
      <c r="R189" s="393">
        <f t="shared" si="4"/>
        <v>0</v>
      </c>
      <c r="S189" s="393">
        <f t="shared" si="4"/>
        <v>0</v>
      </c>
      <c r="T189" s="393">
        <f t="shared" si="4"/>
        <v>0</v>
      </c>
      <c r="U189" s="394">
        <f t="shared" si="5"/>
        <v>0</v>
      </c>
      <c r="W189" s="386"/>
      <c r="X189" s="386"/>
    </row>
    <row r="190" spans="1:24">
      <c r="A190" s="387" t="s">
        <v>188</v>
      </c>
      <c r="B190" s="389"/>
      <c r="C190" s="435"/>
      <c r="D190" s="389"/>
      <c r="E190" s="388"/>
      <c r="F190" s="359"/>
      <c r="G190" s="359"/>
      <c r="H190" s="359"/>
      <c r="I190" s="390"/>
      <c r="J190" s="358"/>
      <c r="K190" s="358"/>
      <c r="L190" s="358"/>
      <c r="M190" s="388"/>
      <c r="N190" s="437"/>
      <c r="O190" s="435"/>
      <c r="P190" s="428"/>
      <c r="Q190" s="392"/>
      <c r="R190" s="393">
        <f t="shared" si="4"/>
        <v>0</v>
      </c>
      <c r="S190" s="393">
        <f t="shared" si="4"/>
        <v>0</v>
      </c>
      <c r="T190" s="393">
        <f t="shared" si="4"/>
        <v>0</v>
      </c>
      <c r="U190" s="394">
        <f t="shared" si="5"/>
        <v>0</v>
      </c>
      <c r="W190" s="386"/>
      <c r="X190" s="386"/>
    </row>
    <row r="191" spans="1:24">
      <c r="A191" s="387" t="s">
        <v>188</v>
      </c>
      <c r="B191" s="389"/>
      <c r="C191" s="435"/>
      <c r="D191" s="389"/>
      <c r="E191" s="388"/>
      <c r="F191" s="359"/>
      <c r="G191" s="359"/>
      <c r="H191" s="359"/>
      <c r="I191" s="390"/>
      <c r="J191" s="358"/>
      <c r="K191" s="358"/>
      <c r="L191" s="358"/>
      <c r="M191" s="388"/>
      <c r="N191" s="437"/>
      <c r="O191" s="435"/>
      <c r="P191" s="428"/>
      <c r="Q191" s="392"/>
      <c r="R191" s="393">
        <f t="shared" si="4"/>
        <v>0</v>
      </c>
      <c r="S191" s="393">
        <f t="shared" si="4"/>
        <v>0</v>
      </c>
      <c r="T191" s="393">
        <f t="shared" si="4"/>
        <v>0</v>
      </c>
      <c r="U191" s="394">
        <f t="shared" si="5"/>
        <v>0</v>
      </c>
      <c r="W191" s="386"/>
      <c r="X191" s="386"/>
    </row>
    <row r="192" spans="1:24">
      <c r="A192" s="387" t="s">
        <v>188</v>
      </c>
      <c r="B192" s="389"/>
      <c r="C192" s="435"/>
      <c r="D192" s="389"/>
      <c r="E192" s="388"/>
      <c r="F192" s="359"/>
      <c r="G192" s="359"/>
      <c r="H192" s="359"/>
      <c r="I192" s="390"/>
      <c r="J192" s="358"/>
      <c r="K192" s="358"/>
      <c r="L192" s="358"/>
      <c r="M192" s="388"/>
      <c r="N192" s="437"/>
      <c r="O192" s="435"/>
      <c r="P192" s="428"/>
      <c r="Q192" s="392"/>
      <c r="R192" s="393">
        <f t="shared" si="4"/>
        <v>0</v>
      </c>
      <c r="S192" s="393">
        <f t="shared" si="4"/>
        <v>0</v>
      </c>
      <c r="T192" s="393">
        <f t="shared" si="4"/>
        <v>0</v>
      </c>
      <c r="U192" s="394">
        <f t="shared" si="5"/>
        <v>0</v>
      </c>
      <c r="W192" s="386"/>
      <c r="X192" s="386"/>
    </row>
    <row r="193" spans="1:24">
      <c r="A193" s="387" t="s">
        <v>188</v>
      </c>
      <c r="B193" s="389"/>
      <c r="C193" s="435"/>
      <c r="D193" s="389"/>
      <c r="E193" s="388"/>
      <c r="F193" s="359"/>
      <c r="G193" s="359"/>
      <c r="H193" s="359"/>
      <c r="I193" s="390"/>
      <c r="J193" s="358"/>
      <c r="K193" s="358"/>
      <c r="L193" s="358"/>
      <c r="M193" s="388"/>
      <c r="N193" s="437"/>
      <c r="O193" s="435"/>
      <c r="P193" s="428"/>
      <c r="Q193" s="392"/>
      <c r="R193" s="393">
        <f t="shared" si="4"/>
        <v>0</v>
      </c>
      <c r="S193" s="393">
        <f t="shared" si="4"/>
        <v>0</v>
      </c>
      <c r="T193" s="393">
        <f t="shared" si="4"/>
        <v>0</v>
      </c>
      <c r="U193" s="394">
        <f t="shared" si="5"/>
        <v>0</v>
      </c>
      <c r="W193" s="386"/>
      <c r="X193" s="386"/>
    </row>
    <row r="194" spans="1:24">
      <c r="A194" s="387" t="s">
        <v>188</v>
      </c>
      <c r="B194" s="389"/>
      <c r="C194" s="435"/>
      <c r="D194" s="389"/>
      <c r="E194" s="388"/>
      <c r="F194" s="359"/>
      <c r="G194" s="359"/>
      <c r="H194" s="359"/>
      <c r="I194" s="390"/>
      <c r="J194" s="358"/>
      <c r="K194" s="358"/>
      <c r="L194" s="358"/>
      <c r="M194" s="388"/>
      <c r="N194" s="437"/>
      <c r="O194" s="435"/>
      <c r="P194" s="428"/>
      <c r="Q194" s="392"/>
      <c r="R194" s="393">
        <f t="shared" si="4"/>
        <v>0</v>
      </c>
      <c r="S194" s="393">
        <f t="shared" si="4"/>
        <v>0</v>
      </c>
      <c r="T194" s="393">
        <f t="shared" si="4"/>
        <v>0</v>
      </c>
      <c r="U194" s="394">
        <f t="shared" si="5"/>
        <v>0</v>
      </c>
      <c r="W194" s="386"/>
      <c r="X194" s="386"/>
    </row>
    <row r="195" spans="1:24">
      <c r="A195" s="387" t="s">
        <v>188</v>
      </c>
      <c r="B195" s="389"/>
      <c r="C195" s="435"/>
      <c r="D195" s="389"/>
      <c r="E195" s="388"/>
      <c r="F195" s="359"/>
      <c r="G195" s="359"/>
      <c r="H195" s="359"/>
      <c r="I195" s="390"/>
      <c r="J195" s="358"/>
      <c r="K195" s="358"/>
      <c r="L195" s="358"/>
      <c r="M195" s="388"/>
      <c r="N195" s="437"/>
      <c r="O195" s="435"/>
      <c r="P195" s="428"/>
      <c r="Q195" s="392"/>
      <c r="R195" s="393">
        <f t="shared" si="4"/>
        <v>0</v>
      </c>
      <c r="S195" s="393">
        <f t="shared" si="4"/>
        <v>0</v>
      </c>
      <c r="T195" s="393">
        <f t="shared" si="4"/>
        <v>0</v>
      </c>
      <c r="U195" s="394">
        <f t="shared" si="5"/>
        <v>0</v>
      </c>
      <c r="W195" s="386"/>
      <c r="X195" s="386"/>
    </row>
    <row r="196" spans="1:24">
      <c r="A196" s="387" t="s">
        <v>188</v>
      </c>
      <c r="B196" s="389"/>
      <c r="C196" s="435"/>
      <c r="D196" s="389"/>
      <c r="E196" s="388"/>
      <c r="F196" s="359"/>
      <c r="G196" s="359"/>
      <c r="H196" s="359"/>
      <c r="I196" s="390"/>
      <c r="J196" s="358"/>
      <c r="K196" s="358"/>
      <c r="L196" s="358"/>
      <c r="M196" s="388"/>
      <c r="N196" s="437"/>
      <c r="O196" s="435"/>
      <c r="P196" s="428"/>
      <c r="Q196" s="392"/>
      <c r="R196" s="393">
        <f t="shared" si="4"/>
        <v>0</v>
      </c>
      <c r="S196" s="393">
        <f t="shared" si="4"/>
        <v>0</v>
      </c>
      <c r="T196" s="393">
        <f t="shared" si="4"/>
        <v>0</v>
      </c>
      <c r="U196" s="394">
        <f t="shared" si="5"/>
        <v>0</v>
      </c>
      <c r="W196" s="386"/>
      <c r="X196" s="386"/>
    </row>
    <row r="197" spans="1:24">
      <c r="A197" s="387" t="s">
        <v>188</v>
      </c>
      <c r="B197" s="389"/>
      <c r="C197" s="435"/>
      <c r="D197" s="389"/>
      <c r="E197" s="388"/>
      <c r="F197" s="359"/>
      <c r="G197" s="359"/>
      <c r="H197" s="359"/>
      <c r="I197" s="390"/>
      <c r="J197" s="358"/>
      <c r="K197" s="358"/>
      <c r="L197" s="358"/>
      <c r="M197" s="388"/>
      <c r="N197" s="437"/>
      <c r="O197" s="435"/>
      <c r="P197" s="428"/>
      <c r="Q197" s="392"/>
      <c r="R197" s="393">
        <f t="shared" si="4"/>
        <v>0</v>
      </c>
      <c r="S197" s="393">
        <f t="shared" si="4"/>
        <v>0</v>
      </c>
      <c r="T197" s="393">
        <f t="shared" si="4"/>
        <v>0</v>
      </c>
      <c r="U197" s="394">
        <f t="shared" si="5"/>
        <v>0</v>
      </c>
      <c r="W197" s="386"/>
      <c r="X197" s="386"/>
    </row>
    <row r="198" spans="1:24">
      <c r="A198" s="387" t="s">
        <v>188</v>
      </c>
      <c r="B198" s="389"/>
      <c r="C198" s="435"/>
      <c r="D198" s="389"/>
      <c r="E198" s="388"/>
      <c r="F198" s="359"/>
      <c r="G198" s="359"/>
      <c r="H198" s="359"/>
      <c r="I198" s="390"/>
      <c r="J198" s="358"/>
      <c r="K198" s="358"/>
      <c r="L198" s="358"/>
      <c r="M198" s="388"/>
      <c r="N198" s="437"/>
      <c r="O198" s="435"/>
      <c r="P198" s="428"/>
      <c r="Q198" s="392"/>
      <c r="R198" s="393">
        <f t="shared" si="4"/>
        <v>0</v>
      </c>
      <c r="S198" s="393">
        <f t="shared" si="4"/>
        <v>0</v>
      </c>
      <c r="T198" s="393">
        <f t="shared" si="4"/>
        <v>0</v>
      </c>
      <c r="U198" s="394">
        <f t="shared" si="5"/>
        <v>0</v>
      </c>
      <c r="W198" s="386"/>
      <c r="X198" s="386"/>
    </row>
    <row r="199" spans="1:24">
      <c r="A199" s="387" t="s">
        <v>188</v>
      </c>
      <c r="B199" s="389"/>
      <c r="C199" s="435"/>
      <c r="D199" s="389"/>
      <c r="E199" s="388"/>
      <c r="F199" s="359"/>
      <c r="G199" s="359"/>
      <c r="H199" s="359"/>
      <c r="I199" s="390"/>
      <c r="J199" s="358"/>
      <c r="K199" s="358"/>
      <c r="L199" s="358"/>
      <c r="M199" s="388"/>
      <c r="N199" s="437"/>
      <c r="O199" s="435"/>
      <c r="P199" s="428"/>
      <c r="Q199" s="392"/>
      <c r="R199" s="393">
        <f t="shared" si="4"/>
        <v>0</v>
      </c>
      <c r="S199" s="393">
        <f t="shared" si="4"/>
        <v>0</v>
      </c>
      <c r="T199" s="393">
        <f t="shared" si="4"/>
        <v>0</v>
      </c>
      <c r="U199" s="394">
        <f t="shared" si="5"/>
        <v>0</v>
      </c>
      <c r="W199" s="386"/>
      <c r="X199" s="386"/>
    </row>
    <row r="200" spans="1:24">
      <c r="A200" s="387" t="s">
        <v>188</v>
      </c>
      <c r="B200" s="389"/>
      <c r="C200" s="435"/>
      <c r="D200" s="389"/>
      <c r="E200" s="388"/>
      <c r="F200" s="359"/>
      <c r="G200" s="359"/>
      <c r="H200" s="359"/>
      <c r="I200" s="390"/>
      <c r="J200" s="358"/>
      <c r="K200" s="358"/>
      <c r="L200" s="358"/>
      <c r="M200" s="388"/>
      <c r="N200" s="437"/>
      <c r="O200" s="435"/>
      <c r="P200" s="428"/>
      <c r="Q200" s="392"/>
      <c r="R200" s="393">
        <f t="shared" si="4"/>
        <v>0</v>
      </c>
      <c r="S200" s="393">
        <f t="shared" si="4"/>
        <v>0</v>
      </c>
      <c r="T200" s="393">
        <f t="shared" si="4"/>
        <v>0</v>
      </c>
      <c r="U200" s="394">
        <f t="shared" si="5"/>
        <v>0</v>
      </c>
      <c r="W200" s="386"/>
      <c r="X200" s="386"/>
    </row>
    <row r="201" spans="1:24">
      <c r="A201" s="387" t="s">
        <v>188</v>
      </c>
      <c r="B201" s="389"/>
      <c r="C201" s="435"/>
      <c r="D201" s="389"/>
      <c r="E201" s="388"/>
      <c r="F201" s="359"/>
      <c r="G201" s="359"/>
      <c r="H201" s="359"/>
      <c r="I201" s="390"/>
      <c r="J201" s="358"/>
      <c r="K201" s="358"/>
      <c r="L201" s="358"/>
      <c r="M201" s="388"/>
      <c r="N201" s="437"/>
      <c r="O201" s="435"/>
      <c r="P201" s="428"/>
      <c r="Q201" s="392"/>
      <c r="R201" s="393">
        <f t="shared" si="4"/>
        <v>0</v>
      </c>
      <c r="S201" s="393">
        <f t="shared" si="4"/>
        <v>0</v>
      </c>
      <c r="T201" s="393">
        <f t="shared" si="4"/>
        <v>0</v>
      </c>
      <c r="U201" s="394">
        <f t="shared" si="5"/>
        <v>0</v>
      </c>
      <c r="W201" s="386"/>
      <c r="X201" s="386"/>
    </row>
    <row r="202" spans="1:24">
      <c r="A202" s="387" t="s">
        <v>188</v>
      </c>
      <c r="B202" s="389"/>
      <c r="C202" s="435"/>
      <c r="D202" s="389"/>
      <c r="E202" s="388"/>
      <c r="F202" s="359"/>
      <c r="G202" s="359"/>
      <c r="H202" s="359"/>
      <c r="I202" s="390"/>
      <c r="J202" s="358"/>
      <c r="K202" s="358"/>
      <c r="L202" s="358"/>
      <c r="M202" s="388"/>
      <c r="N202" s="437"/>
      <c r="O202" s="435"/>
      <c r="P202" s="428"/>
      <c r="Q202" s="392"/>
      <c r="R202" s="393">
        <f t="shared" si="4"/>
        <v>0</v>
      </c>
      <c r="S202" s="393">
        <f t="shared" si="4"/>
        <v>0</v>
      </c>
      <c r="T202" s="393">
        <f t="shared" si="4"/>
        <v>0</v>
      </c>
      <c r="U202" s="394">
        <f t="shared" si="5"/>
        <v>0</v>
      </c>
      <c r="W202" s="386"/>
      <c r="X202" s="386"/>
    </row>
    <row r="203" spans="1:24">
      <c r="A203" s="387" t="s">
        <v>188</v>
      </c>
      <c r="B203" s="389"/>
      <c r="C203" s="435"/>
      <c r="D203" s="389"/>
      <c r="E203" s="388"/>
      <c r="F203" s="359"/>
      <c r="G203" s="359"/>
      <c r="H203" s="359"/>
      <c r="I203" s="390"/>
      <c r="J203" s="358"/>
      <c r="K203" s="358"/>
      <c r="L203" s="358"/>
      <c r="M203" s="388"/>
      <c r="N203" s="437"/>
      <c r="O203" s="435"/>
      <c r="P203" s="428"/>
      <c r="Q203" s="392"/>
      <c r="R203" s="393">
        <f t="shared" si="4"/>
        <v>0</v>
      </c>
      <c r="S203" s="393">
        <f t="shared" si="4"/>
        <v>0</v>
      </c>
      <c r="T203" s="393">
        <f t="shared" si="4"/>
        <v>0</v>
      </c>
      <c r="U203" s="394">
        <f t="shared" si="5"/>
        <v>0</v>
      </c>
      <c r="W203" s="386"/>
      <c r="X203" s="386"/>
    </row>
    <row r="204" spans="1:24">
      <c r="A204" s="387" t="s">
        <v>188</v>
      </c>
      <c r="B204" s="389"/>
      <c r="C204" s="435"/>
      <c r="D204" s="389"/>
      <c r="E204" s="388"/>
      <c r="F204" s="359"/>
      <c r="G204" s="359"/>
      <c r="H204" s="359"/>
      <c r="I204" s="390"/>
      <c r="J204" s="358"/>
      <c r="K204" s="358"/>
      <c r="L204" s="358"/>
      <c r="M204" s="388"/>
      <c r="N204" s="437"/>
      <c r="O204" s="435"/>
      <c r="P204" s="428"/>
      <c r="Q204" s="392"/>
      <c r="R204" s="393">
        <f t="shared" si="4"/>
        <v>0</v>
      </c>
      <c r="S204" s="393">
        <f t="shared" si="4"/>
        <v>0</v>
      </c>
      <c r="T204" s="393">
        <f t="shared" si="4"/>
        <v>0</v>
      </c>
      <c r="U204" s="394">
        <f t="shared" si="5"/>
        <v>0</v>
      </c>
      <c r="W204" s="386"/>
      <c r="X204" s="386"/>
    </row>
    <row r="205" spans="1:24">
      <c r="A205" s="387" t="s">
        <v>188</v>
      </c>
      <c r="B205" s="389"/>
      <c r="C205" s="435"/>
      <c r="D205" s="389"/>
      <c r="E205" s="388"/>
      <c r="F205" s="359"/>
      <c r="G205" s="359"/>
      <c r="H205" s="359"/>
      <c r="I205" s="390"/>
      <c r="J205" s="358"/>
      <c r="K205" s="358"/>
      <c r="L205" s="358"/>
      <c r="M205" s="388"/>
      <c r="N205" s="437"/>
      <c r="O205" s="435"/>
      <c r="P205" s="428"/>
      <c r="Q205" s="392"/>
      <c r="R205" s="393">
        <f t="shared" ref="R205:T268" si="6">IFERROR(F205*J205,0)</f>
        <v>0</v>
      </c>
      <c r="S205" s="393">
        <f t="shared" si="6"/>
        <v>0</v>
      </c>
      <c r="T205" s="393">
        <f t="shared" si="6"/>
        <v>0</v>
      </c>
      <c r="U205" s="394">
        <f t="shared" ref="U205:U268" si="7">IFERROR(R205+S205+T205,0)</f>
        <v>0</v>
      </c>
      <c r="W205" s="386"/>
      <c r="X205" s="386"/>
    </row>
    <row r="206" spans="1:24">
      <c r="A206" s="387" t="s">
        <v>188</v>
      </c>
      <c r="B206" s="389"/>
      <c r="C206" s="435"/>
      <c r="D206" s="389"/>
      <c r="E206" s="388"/>
      <c r="F206" s="359"/>
      <c r="G206" s="359"/>
      <c r="H206" s="359"/>
      <c r="I206" s="390"/>
      <c r="J206" s="358"/>
      <c r="K206" s="358"/>
      <c r="L206" s="358"/>
      <c r="M206" s="388"/>
      <c r="N206" s="437"/>
      <c r="O206" s="435"/>
      <c r="P206" s="428"/>
      <c r="Q206" s="392"/>
      <c r="R206" s="393">
        <f t="shared" si="6"/>
        <v>0</v>
      </c>
      <c r="S206" s="393">
        <f t="shared" si="6"/>
        <v>0</v>
      </c>
      <c r="T206" s="393">
        <f t="shared" si="6"/>
        <v>0</v>
      </c>
      <c r="U206" s="394">
        <f t="shared" si="7"/>
        <v>0</v>
      </c>
      <c r="W206" s="386"/>
      <c r="X206" s="386"/>
    </row>
    <row r="207" spans="1:24">
      <c r="A207" s="387" t="s">
        <v>188</v>
      </c>
      <c r="B207" s="389"/>
      <c r="C207" s="435"/>
      <c r="D207" s="389"/>
      <c r="E207" s="388"/>
      <c r="F207" s="359"/>
      <c r="G207" s="359"/>
      <c r="H207" s="359"/>
      <c r="I207" s="390"/>
      <c r="J207" s="358"/>
      <c r="K207" s="358"/>
      <c r="L207" s="358"/>
      <c r="M207" s="388"/>
      <c r="N207" s="437"/>
      <c r="O207" s="435"/>
      <c r="P207" s="428"/>
      <c r="Q207" s="392"/>
      <c r="R207" s="393">
        <f t="shared" si="6"/>
        <v>0</v>
      </c>
      <c r="S207" s="393">
        <f t="shared" si="6"/>
        <v>0</v>
      </c>
      <c r="T207" s="393">
        <f t="shared" si="6"/>
        <v>0</v>
      </c>
      <c r="U207" s="394">
        <f t="shared" si="7"/>
        <v>0</v>
      </c>
      <c r="W207" s="386"/>
      <c r="X207" s="386"/>
    </row>
    <row r="208" spans="1:24">
      <c r="A208" s="387" t="s">
        <v>188</v>
      </c>
      <c r="B208" s="389"/>
      <c r="C208" s="435"/>
      <c r="D208" s="389"/>
      <c r="E208" s="388"/>
      <c r="F208" s="359"/>
      <c r="G208" s="359"/>
      <c r="H208" s="359"/>
      <c r="I208" s="390"/>
      <c r="J208" s="358"/>
      <c r="K208" s="358"/>
      <c r="L208" s="358"/>
      <c r="M208" s="388"/>
      <c r="N208" s="437"/>
      <c r="O208" s="435"/>
      <c r="P208" s="428"/>
      <c r="Q208" s="392"/>
      <c r="R208" s="393">
        <f t="shared" si="6"/>
        <v>0</v>
      </c>
      <c r="S208" s="393">
        <f t="shared" si="6"/>
        <v>0</v>
      </c>
      <c r="T208" s="393">
        <f t="shared" si="6"/>
        <v>0</v>
      </c>
      <c r="U208" s="394">
        <f t="shared" si="7"/>
        <v>0</v>
      </c>
      <c r="W208" s="386"/>
      <c r="X208" s="386"/>
    </row>
    <row r="209" spans="1:24">
      <c r="A209" s="387" t="s">
        <v>188</v>
      </c>
      <c r="B209" s="389"/>
      <c r="C209" s="435"/>
      <c r="D209" s="389"/>
      <c r="E209" s="388"/>
      <c r="F209" s="359"/>
      <c r="G209" s="359"/>
      <c r="H209" s="359"/>
      <c r="I209" s="390"/>
      <c r="J209" s="358"/>
      <c r="K209" s="358"/>
      <c r="L209" s="358"/>
      <c r="M209" s="388"/>
      <c r="N209" s="437"/>
      <c r="O209" s="435"/>
      <c r="P209" s="428"/>
      <c r="Q209" s="392"/>
      <c r="R209" s="393">
        <f t="shared" si="6"/>
        <v>0</v>
      </c>
      <c r="S209" s="393">
        <f t="shared" si="6"/>
        <v>0</v>
      </c>
      <c r="T209" s="393">
        <f t="shared" si="6"/>
        <v>0</v>
      </c>
      <c r="U209" s="394">
        <f t="shared" si="7"/>
        <v>0</v>
      </c>
      <c r="W209" s="386"/>
      <c r="X209" s="386"/>
    </row>
    <row r="210" spans="1:24">
      <c r="A210" s="387" t="s">
        <v>188</v>
      </c>
      <c r="B210" s="389"/>
      <c r="C210" s="435"/>
      <c r="D210" s="389"/>
      <c r="E210" s="388"/>
      <c r="F210" s="359"/>
      <c r="G210" s="359"/>
      <c r="H210" s="359"/>
      <c r="I210" s="390"/>
      <c r="J210" s="358"/>
      <c r="K210" s="358"/>
      <c r="L210" s="358"/>
      <c r="M210" s="388"/>
      <c r="N210" s="437"/>
      <c r="O210" s="435"/>
      <c r="P210" s="428"/>
      <c r="Q210" s="392"/>
      <c r="R210" s="393">
        <f t="shared" si="6"/>
        <v>0</v>
      </c>
      <c r="S210" s="393">
        <f t="shared" si="6"/>
        <v>0</v>
      </c>
      <c r="T210" s="393">
        <f t="shared" si="6"/>
        <v>0</v>
      </c>
      <c r="U210" s="394">
        <f t="shared" si="7"/>
        <v>0</v>
      </c>
      <c r="W210" s="386"/>
      <c r="X210" s="386"/>
    </row>
    <row r="211" spans="1:24">
      <c r="A211" s="387" t="s">
        <v>188</v>
      </c>
      <c r="B211" s="389"/>
      <c r="C211" s="435"/>
      <c r="D211" s="389"/>
      <c r="E211" s="388"/>
      <c r="F211" s="359"/>
      <c r="G211" s="359"/>
      <c r="H211" s="359"/>
      <c r="I211" s="390"/>
      <c r="J211" s="358"/>
      <c r="K211" s="358"/>
      <c r="L211" s="358"/>
      <c r="M211" s="388"/>
      <c r="N211" s="437"/>
      <c r="O211" s="435"/>
      <c r="P211" s="428"/>
      <c r="Q211" s="392"/>
      <c r="R211" s="393">
        <f t="shared" si="6"/>
        <v>0</v>
      </c>
      <c r="S211" s="393">
        <f t="shared" si="6"/>
        <v>0</v>
      </c>
      <c r="T211" s="393">
        <f t="shared" si="6"/>
        <v>0</v>
      </c>
      <c r="U211" s="394">
        <f t="shared" si="7"/>
        <v>0</v>
      </c>
      <c r="W211" s="386"/>
      <c r="X211" s="386"/>
    </row>
    <row r="212" spans="1:24">
      <c r="A212" s="387" t="s">
        <v>188</v>
      </c>
      <c r="B212" s="389"/>
      <c r="C212" s="435"/>
      <c r="D212" s="389"/>
      <c r="E212" s="388"/>
      <c r="F212" s="359"/>
      <c r="G212" s="359"/>
      <c r="H212" s="359"/>
      <c r="I212" s="390"/>
      <c r="J212" s="358"/>
      <c r="K212" s="358"/>
      <c r="L212" s="358"/>
      <c r="M212" s="388"/>
      <c r="N212" s="437"/>
      <c r="O212" s="435"/>
      <c r="P212" s="428"/>
      <c r="Q212" s="392"/>
      <c r="R212" s="393">
        <f t="shared" si="6"/>
        <v>0</v>
      </c>
      <c r="S212" s="393">
        <f t="shared" si="6"/>
        <v>0</v>
      </c>
      <c r="T212" s="393">
        <f t="shared" si="6"/>
        <v>0</v>
      </c>
      <c r="U212" s="394">
        <f t="shared" si="7"/>
        <v>0</v>
      </c>
      <c r="W212" s="386"/>
      <c r="X212" s="386"/>
    </row>
    <row r="213" spans="1:24">
      <c r="A213" s="387" t="s">
        <v>188</v>
      </c>
      <c r="B213" s="389"/>
      <c r="C213" s="435"/>
      <c r="D213" s="389"/>
      <c r="E213" s="388"/>
      <c r="F213" s="359"/>
      <c r="G213" s="359"/>
      <c r="H213" s="359"/>
      <c r="I213" s="390"/>
      <c r="J213" s="358"/>
      <c r="K213" s="358"/>
      <c r="L213" s="358"/>
      <c r="M213" s="388"/>
      <c r="N213" s="437"/>
      <c r="O213" s="435"/>
      <c r="P213" s="428"/>
      <c r="Q213" s="392"/>
      <c r="R213" s="393">
        <f t="shared" si="6"/>
        <v>0</v>
      </c>
      <c r="S213" s="393">
        <f t="shared" si="6"/>
        <v>0</v>
      </c>
      <c r="T213" s="393">
        <f t="shared" si="6"/>
        <v>0</v>
      </c>
      <c r="U213" s="394">
        <f t="shared" si="7"/>
        <v>0</v>
      </c>
      <c r="W213" s="386"/>
      <c r="X213" s="386"/>
    </row>
    <row r="214" spans="1:24">
      <c r="A214" s="387" t="s">
        <v>188</v>
      </c>
      <c r="B214" s="389"/>
      <c r="C214" s="435"/>
      <c r="D214" s="389"/>
      <c r="E214" s="388"/>
      <c r="F214" s="359"/>
      <c r="G214" s="359"/>
      <c r="H214" s="359"/>
      <c r="I214" s="390"/>
      <c r="J214" s="358"/>
      <c r="K214" s="358"/>
      <c r="L214" s="358"/>
      <c r="M214" s="388"/>
      <c r="N214" s="437"/>
      <c r="O214" s="435"/>
      <c r="P214" s="428"/>
      <c r="Q214" s="392"/>
      <c r="R214" s="393">
        <f t="shared" si="6"/>
        <v>0</v>
      </c>
      <c r="S214" s="393">
        <f t="shared" si="6"/>
        <v>0</v>
      </c>
      <c r="T214" s="393">
        <f t="shared" si="6"/>
        <v>0</v>
      </c>
      <c r="U214" s="394">
        <f t="shared" si="7"/>
        <v>0</v>
      </c>
      <c r="W214" s="386"/>
      <c r="X214" s="386"/>
    </row>
    <row r="215" spans="1:24">
      <c r="A215" s="387" t="s">
        <v>188</v>
      </c>
      <c r="B215" s="389"/>
      <c r="C215" s="435"/>
      <c r="D215" s="389"/>
      <c r="E215" s="388"/>
      <c r="F215" s="359"/>
      <c r="G215" s="359"/>
      <c r="H215" s="359"/>
      <c r="I215" s="390"/>
      <c r="J215" s="358"/>
      <c r="K215" s="358"/>
      <c r="L215" s="358"/>
      <c r="M215" s="388"/>
      <c r="N215" s="437"/>
      <c r="O215" s="435"/>
      <c r="P215" s="428"/>
      <c r="Q215" s="392"/>
      <c r="R215" s="393">
        <f t="shared" si="6"/>
        <v>0</v>
      </c>
      <c r="S215" s="393">
        <f t="shared" si="6"/>
        <v>0</v>
      </c>
      <c r="T215" s="393">
        <f t="shared" si="6"/>
        <v>0</v>
      </c>
      <c r="U215" s="394">
        <f t="shared" si="7"/>
        <v>0</v>
      </c>
      <c r="W215" s="386"/>
      <c r="X215" s="386"/>
    </row>
    <row r="216" spans="1:24">
      <c r="A216" s="387" t="s">
        <v>188</v>
      </c>
      <c r="B216" s="389"/>
      <c r="C216" s="435"/>
      <c r="D216" s="389"/>
      <c r="E216" s="388"/>
      <c r="F216" s="359"/>
      <c r="G216" s="359"/>
      <c r="H216" s="359"/>
      <c r="I216" s="390"/>
      <c r="J216" s="358"/>
      <c r="K216" s="358"/>
      <c r="L216" s="358"/>
      <c r="M216" s="388"/>
      <c r="N216" s="437"/>
      <c r="O216" s="435"/>
      <c r="P216" s="428"/>
      <c r="Q216" s="392"/>
      <c r="R216" s="393">
        <f t="shared" si="6"/>
        <v>0</v>
      </c>
      <c r="S216" s="393">
        <f t="shared" si="6"/>
        <v>0</v>
      </c>
      <c r="T216" s="393">
        <f t="shared" si="6"/>
        <v>0</v>
      </c>
      <c r="U216" s="394">
        <f t="shared" si="7"/>
        <v>0</v>
      </c>
      <c r="W216" s="386"/>
      <c r="X216" s="386"/>
    </row>
    <row r="217" spans="1:24">
      <c r="A217" s="387" t="s">
        <v>188</v>
      </c>
      <c r="B217" s="389"/>
      <c r="C217" s="435"/>
      <c r="D217" s="389"/>
      <c r="E217" s="388"/>
      <c r="F217" s="359"/>
      <c r="G217" s="359"/>
      <c r="H217" s="359"/>
      <c r="I217" s="390"/>
      <c r="J217" s="358"/>
      <c r="K217" s="358"/>
      <c r="L217" s="358"/>
      <c r="M217" s="388"/>
      <c r="N217" s="437"/>
      <c r="O217" s="435"/>
      <c r="P217" s="428"/>
      <c r="Q217" s="392"/>
      <c r="R217" s="393">
        <f t="shared" si="6"/>
        <v>0</v>
      </c>
      <c r="S217" s="393">
        <f t="shared" si="6"/>
        <v>0</v>
      </c>
      <c r="T217" s="393">
        <f t="shared" si="6"/>
        <v>0</v>
      </c>
      <c r="U217" s="394">
        <f t="shared" si="7"/>
        <v>0</v>
      </c>
      <c r="W217" s="386"/>
      <c r="X217" s="386"/>
    </row>
    <row r="218" spans="1:24">
      <c r="A218" s="387" t="s">
        <v>188</v>
      </c>
      <c r="B218" s="389"/>
      <c r="C218" s="435"/>
      <c r="D218" s="389"/>
      <c r="E218" s="388"/>
      <c r="F218" s="359"/>
      <c r="G218" s="359"/>
      <c r="H218" s="359"/>
      <c r="I218" s="390"/>
      <c r="J218" s="358"/>
      <c r="K218" s="358"/>
      <c r="L218" s="358"/>
      <c r="M218" s="388"/>
      <c r="N218" s="437"/>
      <c r="O218" s="435"/>
      <c r="P218" s="428"/>
      <c r="Q218" s="392"/>
      <c r="R218" s="393">
        <f t="shared" si="6"/>
        <v>0</v>
      </c>
      <c r="S218" s="393">
        <f t="shared" si="6"/>
        <v>0</v>
      </c>
      <c r="T218" s="393">
        <f t="shared" si="6"/>
        <v>0</v>
      </c>
      <c r="U218" s="394">
        <f t="shared" si="7"/>
        <v>0</v>
      </c>
      <c r="W218" s="386"/>
      <c r="X218" s="386"/>
    </row>
    <row r="219" spans="1:24">
      <c r="A219" s="387" t="s">
        <v>188</v>
      </c>
      <c r="B219" s="389"/>
      <c r="C219" s="435"/>
      <c r="D219" s="389"/>
      <c r="E219" s="388"/>
      <c r="F219" s="359"/>
      <c r="G219" s="359"/>
      <c r="H219" s="359"/>
      <c r="I219" s="390"/>
      <c r="J219" s="358"/>
      <c r="K219" s="358"/>
      <c r="L219" s="358"/>
      <c r="M219" s="388"/>
      <c r="N219" s="437"/>
      <c r="O219" s="435"/>
      <c r="P219" s="428"/>
      <c r="Q219" s="392"/>
      <c r="R219" s="393">
        <f t="shared" si="6"/>
        <v>0</v>
      </c>
      <c r="S219" s="393">
        <f t="shared" si="6"/>
        <v>0</v>
      </c>
      <c r="T219" s="393">
        <f t="shared" si="6"/>
        <v>0</v>
      </c>
      <c r="U219" s="394">
        <f t="shared" si="7"/>
        <v>0</v>
      </c>
      <c r="W219" s="386"/>
      <c r="X219" s="386"/>
    </row>
    <row r="220" spans="1:24">
      <c r="A220" s="387" t="s">
        <v>188</v>
      </c>
      <c r="B220" s="389"/>
      <c r="C220" s="435"/>
      <c r="D220" s="389"/>
      <c r="E220" s="388"/>
      <c r="F220" s="359"/>
      <c r="G220" s="359"/>
      <c r="H220" s="359"/>
      <c r="I220" s="390"/>
      <c r="J220" s="358"/>
      <c r="K220" s="358"/>
      <c r="L220" s="358"/>
      <c r="M220" s="388"/>
      <c r="N220" s="437"/>
      <c r="O220" s="435"/>
      <c r="P220" s="428"/>
      <c r="Q220" s="392"/>
      <c r="R220" s="393">
        <f t="shared" si="6"/>
        <v>0</v>
      </c>
      <c r="S220" s="393">
        <f t="shared" si="6"/>
        <v>0</v>
      </c>
      <c r="T220" s="393">
        <f t="shared" si="6"/>
        <v>0</v>
      </c>
      <c r="U220" s="394">
        <f t="shared" si="7"/>
        <v>0</v>
      </c>
      <c r="W220" s="386"/>
      <c r="X220" s="386"/>
    </row>
    <row r="221" spans="1:24">
      <c r="A221" s="387" t="s">
        <v>188</v>
      </c>
      <c r="B221" s="389"/>
      <c r="C221" s="435"/>
      <c r="D221" s="389"/>
      <c r="E221" s="388"/>
      <c r="F221" s="359"/>
      <c r="G221" s="359"/>
      <c r="H221" s="359"/>
      <c r="I221" s="390"/>
      <c r="J221" s="358"/>
      <c r="K221" s="358"/>
      <c r="L221" s="358"/>
      <c r="M221" s="388"/>
      <c r="N221" s="437"/>
      <c r="O221" s="435"/>
      <c r="P221" s="428"/>
      <c r="Q221" s="392"/>
      <c r="R221" s="393">
        <f t="shared" si="6"/>
        <v>0</v>
      </c>
      <c r="S221" s="393">
        <f t="shared" si="6"/>
        <v>0</v>
      </c>
      <c r="T221" s="393">
        <f t="shared" si="6"/>
        <v>0</v>
      </c>
      <c r="U221" s="394">
        <f t="shared" si="7"/>
        <v>0</v>
      </c>
      <c r="W221" s="386"/>
      <c r="X221" s="386"/>
    </row>
    <row r="222" spans="1:24">
      <c r="A222" s="387" t="s">
        <v>188</v>
      </c>
      <c r="B222" s="389"/>
      <c r="C222" s="435"/>
      <c r="D222" s="389"/>
      <c r="E222" s="388"/>
      <c r="F222" s="359"/>
      <c r="G222" s="359"/>
      <c r="H222" s="359"/>
      <c r="I222" s="390"/>
      <c r="J222" s="358"/>
      <c r="K222" s="358"/>
      <c r="L222" s="358"/>
      <c r="M222" s="388"/>
      <c r="N222" s="437"/>
      <c r="O222" s="435"/>
      <c r="P222" s="428"/>
      <c r="Q222" s="392"/>
      <c r="R222" s="393">
        <f t="shared" si="6"/>
        <v>0</v>
      </c>
      <c r="S222" s="393">
        <f t="shared" si="6"/>
        <v>0</v>
      </c>
      <c r="T222" s="393">
        <f t="shared" si="6"/>
        <v>0</v>
      </c>
      <c r="U222" s="394">
        <f t="shared" si="7"/>
        <v>0</v>
      </c>
      <c r="W222" s="386"/>
      <c r="X222" s="386"/>
    </row>
    <row r="223" spans="1:24">
      <c r="A223" s="387" t="s">
        <v>188</v>
      </c>
      <c r="B223" s="389"/>
      <c r="C223" s="435"/>
      <c r="D223" s="389"/>
      <c r="E223" s="388"/>
      <c r="F223" s="359"/>
      <c r="G223" s="359"/>
      <c r="H223" s="359"/>
      <c r="I223" s="390"/>
      <c r="J223" s="358"/>
      <c r="K223" s="358"/>
      <c r="L223" s="358"/>
      <c r="M223" s="388"/>
      <c r="N223" s="437"/>
      <c r="O223" s="435"/>
      <c r="P223" s="428"/>
      <c r="Q223" s="392"/>
      <c r="R223" s="393">
        <f t="shared" si="6"/>
        <v>0</v>
      </c>
      <c r="S223" s="393">
        <f t="shared" si="6"/>
        <v>0</v>
      </c>
      <c r="T223" s="393">
        <f t="shared" si="6"/>
        <v>0</v>
      </c>
      <c r="U223" s="394">
        <f t="shared" si="7"/>
        <v>0</v>
      </c>
      <c r="W223" s="386"/>
      <c r="X223" s="386"/>
    </row>
    <row r="224" spans="1:24">
      <c r="A224" s="387" t="s">
        <v>188</v>
      </c>
      <c r="B224" s="389"/>
      <c r="C224" s="435"/>
      <c r="D224" s="389"/>
      <c r="E224" s="388"/>
      <c r="F224" s="359"/>
      <c r="G224" s="359"/>
      <c r="H224" s="359"/>
      <c r="I224" s="390"/>
      <c r="J224" s="358"/>
      <c r="K224" s="358"/>
      <c r="L224" s="358"/>
      <c r="M224" s="388"/>
      <c r="N224" s="437"/>
      <c r="O224" s="435"/>
      <c r="P224" s="428"/>
      <c r="Q224" s="392"/>
      <c r="R224" s="393">
        <f t="shared" si="6"/>
        <v>0</v>
      </c>
      <c r="S224" s="393">
        <f t="shared" si="6"/>
        <v>0</v>
      </c>
      <c r="T224" s="393">
        <f t="shared" si="6"/>
        <v>0</v>
      </c>
      <c r="U224" s="394">
        <f t="shared" si="7"/>
        <v>0</v>
      </c>
      <c r="W224" s="386"/>
      <c r="X224" s="386"/>
    </row>
    <row r="225" spans="1:24">
      <c r="A225" s="387" t="s">
        <v>188</v>
      </c>
      <c r="B225" s="389"/>
      <c r="C225" s="435"/>
      <c r="D225" s="389"/>
      <c r="E225" s="388"/>
      <c r="F225" s="359"/>
      <c r="G225" s="359"/>
      <c r="H225" s="359"/>
      <c r="I225" s="390"/>
      <c r="J225" s="358"/>
      <c r="K225" s="358"/>
      <c r="L225" s="358"/>
      <c r="M225" s="388"/>
      <c r="N225" s="437"/>
      <c r="O225" s="435"/>
      <c r="P225" s="428"/>
      <c r="Q225" s="392"/>
      <c r="R225" s="393">
        <f t="shared" si="6"/>
        <v>0</v>
      </c>
      <c r="S225" s="393">
        <f t="shared" si="6"/>
        <v>0</v>
      </c>
      <c r="T225" s="393">
        <f t="shared" si="6"/>
        <v>0</v>
      </c>
      <c r="U225" s="394">
        <f t="shared" si="7"/>
        <v>0</v>
      </c>
      <c r="W225" s="386"/>
      <c r="X225" s="386"/>
    </row>
    <row r="226" spans="1:24">
      <c r="A226" s="387" t="s">
        <v>188</v>
      </c>
      <c r="B226" s="389"/>
      <c r="C226" s="435"/>
      <c r="D226" s="389"/>
      <c r="E226" s="388"/>
      <c r="F226" s="359"/>
      <c r="G226" s="359"/>
      <c r="H226" s="359"/>
      <c r="I226" s="390"/>
      <c r="J226" s="358"/>
      <c r="K226" s="358"/>
      <c r="L226" s="358"/>
      <c r="M226" s="388"/>
      <c r="N226" s="437"/>
      <c r="O226" s="435"/>
      <c r="P226" s="428"/>
      <c r="Q226" s="392"/>
      <c r="R226" s="393">
        <f t="shared" si="6"/>
        <v>0</v>
      </c>
      <c r="S226" s="393">
        <f t="shared" si="6"/>
        <v>0</v>
      </c>
      <c r="T226" s="393">
        <f t="shared" si="6"/>
        <v>0</v>
      </c>
      <c r="U226" s="394">
        <f t="shared" si="7"/>
        <v>0</v>
      </c>
      <c r="W226" s="386"/>
      <c r="X226" s="386"/>
    </row>
    <row r="227" spans="1:24">
      <c r="A227" s="387" t="s">
        <v>188</v>
      </c>
      <c r="B227" s="389"/>
      <c r="C227" s="435"/>
      <c r="D227" s="389"/>
      <c r="E227" s="388"/>
      <c r="F227" s="359"/>
      <c r="G227" s="359"/>
      <c r="H227" s="359"/>
      <c r="I227" s="390"/>
      <c r="J227" s="358"/>
      <c r="K227" s="358"/>
      <c r="L227" s="358"/>
      <c r="M227" s="388"/>
      <c r="N227" s="437"/>
      <c r="O227" s="435"/>
      <c r="P227" s="428"/>
      <c r="Q227" s="392"/>
      <c r="R227" s="393">
        <f t="shared" si="6"/>
        <v>0</v>
      </c>
      <c r="S227" s="393">
        <f t="shared" si="6"/>
        <v>0</v>
      </c>
      <c r="T227" s="393">
        <f t="shared" si="6"/>
        <v>0</v>
      </c>
      <c r="U227" s="394">
        <f t="shared" si="7"/>
        <v>0</v>
      </c>
      <c r="W227" s="386"/>
      <c r="X227" s="386"/>
    </row>
    <row r="228" spans="1:24">
      <c r="A228" s="387" t="s">
        <v>188</v>
      </c>
      <c r="B228" s="389"/>
      <c r="C228" s="435"/>
      <c r="D228" s="389"/>
      <c r="E228" s="388"/>
      <c r="F228" s="359"/>
      <c r="G228" s="359"/>
      <c r="H228" s="359"/>
      <c r="I228" s="390"/>
      <c r="J228" s="358"/>
      <c r="K228" s="358"/>
      <c r="L228" s="358"/>
      <c r="M228" s="388"/>
      <c r="N228" s="437"/>
      <c r="O228" s="435"/>
      <c r="P228" s="428"/>
      <c r="Q228" s="392"/>
      <c r="R228" s="393">
        <f t="shared" si="6"/>
        <v>0</v>
      </c>
      <c r="S228" s="393">
        <f t="shared" si="6"/>
        <v>0</v>
      </c>
      <c r="T228" s="393">
        <f t="shared" si="6"/>
        <v>0</v>
      </c>
      <c r="U228" s="394">
        <f t="shared" si="7"/>
        <v>0</v>
      </c>
      <c r="W228" s="386"/>
      <c r="X228" s="386"/>
    </row>
    <row r="229" spans="1:24">
      <c r="A229" s="387" t="s">
        <v>188</v>
      </c>
      <c r="B229" s="389"/>
      <c r="C229" s="435"/>
      <c r="D229" s="389"/>
      <c r="E229" s="388"/>
      <c r="F229" s="359"/>
      <c r="G229" s="359"/>
      <c r="H229" s="359"/>
      <c r="I229" s="390"/>
      <c r="J229" s="358"/>
      <c r="K229" s="358"/>
      <c r="L229" s="358"/>
      <c r="M229" s="388"/>
      <c r="N229" s="437"/>
      <c r="O229" s="435"/>
      <c r="P229" s="428"/>
      <c r="Q229" s="392"/>
      <c r="R229" s="393">
        <f t="shared" si="6"/>
        <v>0</v>
      </c>
      <c r="S229" s="393">
        <f t="shared" si="6"/>
        <v>0</v>
      </c>
      <c r="T229" s="393">
        <f t="shared" si="6"/>
        <v>0</v>
      </c>
      <c r="U229" s="394">
        <f t="shared" si="7"/>
        <v>0</v>
      </c>
      <c r="W229" s="386"/>
      <c r="X229" s="386"/>
    </row>
    <row r="230" spans="1:24">
      <c r="A230" s="387" t="s">
        <v>188</v>
      </c>
      <c r="B230" s="389"/>
      <c r="C230" s="435"/>
      <c r="D230" s="389"/>
      <c r="E230" s="388"/>
      <c r="F230" s="359"/>
      <c r="G230" s="359"/>
      <c r="H230" s="359"/>
      <c r="I230" s="390"/>
      <c r="J230" s="358"/>
      <c r="K230" s="358"/>
      <c r="L230" s="358"/>
      <c r="M230" s="388"/>
      <c r="N230" s="437"/>
      <c r="O230" s="435"/>
      <c r="P230" s="428"/>
      <c r="Q230" s="392"/>
      <c r="R230" s="393">
        <f t="shared" si="6"/>
        <v>0</v>
      </c>
      <c r="S230" s="393">
        <f t="shared" si="6"/>
        <v>0</v>
      </c>
      <c r="T230" s="393">
        <f t="shared" si="6"/>
        <v>0</v>
      </c>
      <c r="U230" s="394">
        <f t="shared" si="7"/>
        <v>0</v>
      </c>
      <c r="W230" s="386"/>
      <c r="X230" s="386"/>
    </row>
    <row r="231" spans="1:24">
      <c r="A231" s="387" t="s">
        <v>188</v>
      </c>
      <c r="B231" s="389"/>
      <c r="C231" s="435"/>
      <c r="D231" s="389"/>
      <c r="E231" s="388"/>
      <c r="F231" s="359"/>
      <c r="G231" s="359"/>
      <c r="H231" s="359"/>
      <c r="I231" s="390"/>
      <c r="J231" s="358"/>
      <c r="K231" s="358"/>
      <c r="L231" s="358"/>
      <c r="M231" s="388"/>
      <c r="N231" s="437"/>
      <c r="O231" s="435"/>
      <c r="P231" s="428"/>
      <c r="Q231" s="392"/>
      <c r="R231" s="393">
        <f t="shared" si="6"/>
        <v>0</v>
      </c>
      <c r="S231" s="393">
        <f t="shared" si="6"/>
        <v>0</v>
      </c>
      <c r="T231" s="393">
        <f t="shared" si="6"/>
        <v>0</v>
      </c>
      <c r="U231" s="394">
        <f t="shared" si="7"/>
        <v>0</v>
      </c>
      <c r="W231" s="386"/>
      <c r="X231" s="386"/>
    </row>
    <row r="232" spans="1:24">
      <c r="A232" s="387" t="s">
        <v>188</v>
      </c>
      <c r="B232" s="389"/>
      <c r="C232" s="435"/>
      <c r="D232" s="389"/>
      <c r="E232" s="388"/>
      <c r="F232" s="359"/>
      <c r="G232" s="359"/>
      <c r="H232" s="359"/>
      <c r="I232" s="390"/>
      <c r="J232" s="358"/>
      <c r="K232" s="358"/>
      <c r="L232" s="358"/>
      <c r="M232" s="388"/>
      <c r="N232" s="437"/>
      <c r="O232" s="435"/>
      <c r="P232" s="428"/>
      <c r="Q232" s="392"/>
      <c r="R232" s="393">
        <f t="shared" si="6"/>
        <v>0</v>
      </c>
      <c r="S232" s="393">
        <f t="shared" si="6"/>
        <v>0</v>
      </c>
      <c r="T232" s="393">
        <f t="shared" si="6"/>
        <v>0</v>
      </c>
      <c r="U232" s="394">
        <f t="shared" si="7"/>
        <v>0</v>
      </c>
      <c r="W232" s="386"/>
      <c r="X232" s="386"/>
    </row>
    <row r="233" spans="1:24">
      <c r="A233" s="387" t="s">
        <v>188</v>
      </c>
      <c r="B233" s="389"/>
      <c r="C233" s="435"/>
      <c r="D233" s="389"/>
      <c r="E233" s="388"/>
      <c r="F233" s="359"/>
      <c r="G233" s="359"/>
      <c r="H233" s="359"/>
      <c r="I233" s="390"/>
      <c r="J233" s="358"/>
      <c r="K233" s="358"/>
      <c r="L233" s="358"/>
      <c r="M233" s="388"/>
      <c r="N233" s="437"/>
      <c r="O233" s="435"/>
      <c r="P233" s="428"/>
      <c r="Q233" s="392"/>
      <c r="R233" s="393">
        <f t="shared" si="6"/>
        <v>0</v>
      </c>
      <c r="S233" s="393">
        <f t="shared" si="6"/>
        <v>0</v>
      </c>
      <c r="T233" s="393">
        <f t="shared" si="6"/>
        <v>0</v>
      </c>
      <c r="U233" s="394">
        <f t="shared" si="7"/>
        <v>0</v>
      </c>
      <c r="W233" s="386"/>
      <c r="X233" s="386"/>
    </row>
    <row r="234" spans="1:24">
      <c r="A234" s="387" t="s">
        <v>188</v>
      </c>
      <c r="B234" s="389"/>
      <c r="C234" s="435"/>
      <c r="D234" s="389"/>
      <c r="E234" s="388"/>
      <c r="F234" s="359"/>
      <c r="G234" s="359"/>
      <c r="H234" s="359"/>
      <c r="I234" s="390"/>
      <c r="J234" s="358"/>
      <c r="K234" s="358"/>
      <c r="L234" s="358"/>
      <c r="M234" s="388"/>
      <c r="N234" s="437"/>
      <c r="O234" s="435"/>
      <c r="P234" s="428"/>
      <c r="Q234" s="392"/>
      <c r="R234" s="393">
        <f t="shared" si="6"/>
        <v>0</v>
      </c>
      <c r="S234" s="393">
        <f t="shared" si="6"/>
        <v>0</v>
      </c>
      <c r="T234" s="393">
        <f t="shared" si="6"/>
        <v>0</v>
      </c>
      <c r="U234" s="394">
        <f t="shared" si="7"/>
        <v>0</v>
      </c>
      <c r="W234" s="386"/>
      <c r="X234" s="386"/>
    </row>
    <row r="235" spans="1:24">
      <c r="A235" s="387" t="s">
        <v>188</v>
      </c>
      <c r="B235" s="389"/>
      <c r="C235" s="435"/>
      <c r="D235" s="389"/>
      <c r="E235" s="388"/>
      <c r="F235" s="359"/>
      <c r="G235" s="359"/>
      <c r="H235" s="359"/>
      <c r="I235" s="390"/>
      <c r="J235" s="358"/>
      <c r="K235" s="358"/>
      <c r="L235" s="358"/>
      <c r="M235" s="388"/>
      <c r="N235" s="437"/>
      <c r="O235" s="435"/>
      <c r="P235" s="428"/>
      <c r="Q235" s="392"/>
      <c r="R235" s="393">
        <f t="shared" si="6"/>
        <v>0</v>
      </c>
      <c r="S235" s="393">
        <f t="shared" si="6"/>
        <v>0</v>
      </c>
      <c r="T235" s="393">
        <f t="shared" si="6"/>
        <v>0</v>
      </c>
      <c r="U235" s="394">
        <f t="shared" si="7"/>
        <v>0</v>
      </c>
      <c r="W235" s="386"/>
      <c r="X235" s="386"/>
    </row>
    <row r="236" spans="1:24">
      <c r="A236" s="387" t="s">
        <v>188</v>
      </c>
      <c r="B236" s="389"/>
      <c r="C236" s="435"/>
      <c r="D236" s="389"/>
      <c r="E236" s="388"/>
      <c r="F236" s="359"/>
      <c r="G236" s="359"/>
      <c r="H236" s="359"/>
      <c r="I236" s="390"/>
      <c r="J236" s="358"/>
      <c r="K236" s="358"/>
      <c r="L236" s="358"/>
      <c r="M236" s="388"/>
      <c r="N236" s="437"/>
      <c r="O236" s="435"/>
      <c r="P236" s="428"/>
      <c r="Q236" s="392"/>
      <c r="R236" s="393">
        <f t="shared" si="6"/>
        <v>0</v>
      </c>
      <c r="S236" s="393">
        <f t="shared" si="6"/>
        <v>0</v>
      </c>
      <c r="T236" s="393">
        <f t="shared" si="6"/>
        <v>0</v>
      </c>
      <c r="U236" s="394">
        <f t="shared" si="7"/>
        <v>0</v>
      </c>
      <c r="W236" s="386"/>
      <c r="X236" s="386"/>
    </row>
    <row r="237" spans="1:24">
      <c r="A237" s="387" t="s">
        <v>188</v>
      </c>
      <c r="B237" s="389"/>
      <c r="C237" s="435"/>
      <c r="D237" s="389"/>
      <c r="E237" s="388"/>
      <c r="F237" s="359"/>
      <c r="G237" s="359"/>
      <c r="H237" s="359"/>
      <c r="I237" s="390"/>
      <c r="J237" s="358"/>
      <c r="K237" s="358"/>
      <c r="L237" s="358"/>
      <c r="M237" s="388"/>
      <c r="N237" s="437"/>
      <c r="O237" s="435"/>
      <c r="P237" s="428"/>
      <c r="Q237" s="392"/>
      <c r="R237" s="393">
        <f t="shared" si="6"/>
        <v>0</v>
      </c>
      <c r="S237" s="393">
        <f t="shared" si="6"/>
        <v>0</v>
      </c>
      <c r="T237" s="393">
        <f t="shared" si="6"/>
        <v>0</v>
      </c>
      <c r="U237" s="394">
        <f t="shared" si="7"/>
        <v>0</v>
      </c>
      <c r="W237" s="386"/>
      <c r="X237" s="386"/>
    </row>
    <row r="238" spans="1:24">
      <c r="A238" s="387" t="s">
        <v>188</v>
      </c>
      <c r="B238" s="389"/>
      <c r="C238" s="435"/>
      <c r="D238" s="389"/>
      <c r="E238" s="388"/>
      <c r="F238" s="359"/>
      <c r="G238" s="359"/>
      <c r="H238" s="359"/>
      <c r="I238" s="390"/>
      <c r="J238" s="358"/>
      <c r="K238" s="358"/>
      <c r="L238" s="358"/>
      <c r="M238" s="388"/>
      <c r="N238" s="437"/>
      <c r="O238" s="435"/>
      <c r="P238" s="428"/>
      <c r="Q238" s="392"/>
      <c r="R238" s="393">
        <f t="shared" si="6"/>
        <v>0</v>
      </c>
      <c r="S238" s="393">
        <f t="shared" si="6"/>
        <v>0</v>
      </c>
      <c r="T238" s="393">
        <f t="shared" si="6"/>
        <v>0</v>
      </c>
      <c r="U238" s="394">
        <f t="shared" si="7"/>
        <v>0</v>
      </c>
      <c r="W238" s="386"/>
      <c r="X238" s="386"/>
    </row>
    <row r="239" spans="1:24">
      <c r="A239" s="387" t="s">
        <v>188</v>
      </c>
      <c r="B239" s="389"/>
      <c r="C239" s="435"/>
      <c r="D239" s="389"/>
      <c r="E239" s="388"/>
      <c r="F239" s="359"/>
      <c r="G239" s="359"/>
      <c r="H239" s="359"/>
      <c r="I239" s="390"/>
      <c r="J239" s="358"/>
      <c r="K239" s="358"/>
      <c r="L239" s="358"/>
      <c r="M239" s="388"/>
      <c r="N239" s="437"/>
      <c r="O239" s="435"/>
      <c r="P239" s="428"/>
      <c r="Q239" s="392"/>
      <c r="R239" s="393">
        <f t="shared" si="6"/>
        <v>0</v>
      </c>
      <c r="S239" s="393">
        <f t="shared" si="6"/>
        <v>0</v>
      </c>
      <c r="T239" s="393">
        <f t="shared" si="6"/>
        <v>0</v>
      </c>
      <c r="U239" s="394">
        <f t="shared" si="7"/>
        <v>0</v>
      </c>
      <c r="W239" s="386"/>
      <c r="X239" s="386"/>
    </row>
    <row r="240" spans="1:24">
      <c r="A240" s="387" t="s">
        <v>188</v>
      </c>
      <c r="B240" s="389"/>
      <c r="C240" s="435"/>
      <c r="D240" s="389"/>
      <c r="E240" s="388"/>
      <c r="F240" s="359"/>
      <c r="G240" s="359"/>
      <c r="H240" s="359"/>
      <c r="I240" s="390"/>
      <c r="J240" s="358"/>
      <c r="K240" s="358"/>
      <c r="L240" s="358"/>
      <c r="M240" s="388"/>
      <c r="N240" s="437"/>
      <c r="O240" s="435"/>
      <c r="P240" s="428"/>
      <c r="Q240" s="392"/>
      <c r="R240" s="393">
        <f t="shared" si="6"/>
        <v>0</v>
      </c>
      <c r="S240" s="393">
        <f t="shared" si="6"/>
        <v>0</v>
      </c>
      <c r="T240" s="393">
        <f t="shared" si="6"/>
        <v>0</v>
      </c>
      <c r="U240" s="394">
        <f t="shared" si="7"/>
        <v>0</v>
      </c>
      <c r="W240" s="386"/>
      <c r="X240" s="386"/>
    </row>
    <row r="241" spans="1:24">
      <c r="A241" s="387" t="s">
        <v>188</v>
      </c>
      <c r="B241" s="389"/>
      <c r="C241" s="435"/>
      <c r="D241" s="389"/>
      <c r="E241" s="388"/>
      <c r="F241" s="359"/>
      <c r="G241" s="359"/>
      <c r="H241" s="359"/>
      <c r="I241" s="390"/>
      <c r="J241" s="358"/>
      <c r="K241" s="358"/>
      <c r="L241" s="358"/>
      <c r="M241" s="388"/>
      <c r="N241" s="437"/>
      <c r="O241" s="435"/>
      <c r="P241" s="428"/>
      <c r="Q241" s="392"/>
      <c r="R241" s="393">
        <f t="shared" si="6"/>
        <v>0</v>
      </c>
      <c r="S241" s="393">
        <f t="shared" si="6"/>
        <v>0</v>
      </c>
      <c r="T241" s="393">
        <f t="shared" si="6"/>
        <v>0</v>
      </c>
      <c r="U241" s="394">
        <f t="shared" si="7"/>
        <v>0</v>
      </c>
      <c r="W241" s="386"/>
      <c r="X241" s="386"/>
    </row>
    <row r="242" spans="1:24">
      <c r="A242" s="387" t="s">
        <v>188</v>
      </c>
      <c r="B242" s="389"/>
      <c r="C242" s="435"/>
      <c r="D242" s="389"/>
      <c r="E242" s="388"/>
      <c r="F242" s="359"/>
      <c r="G242" s="359"/>
      <c r="H242" s="359"/>
      <c r="I242" s="390"/>
      <c r="J242" s="358"/>
      <c r="K242" s="358"/>
      <c r="L242" s="358"/>
      <c r="M242" s="388"/>
      <c r="N242" s="437"/>
      <c r="O242" s="435"/>
      <c r="P242" s="428"/>
      <c r="Q242" s="392"/>
      <c r="R242" s="393">
        <f t="shared" si="6"/>
        <v>0</v>
      </c>
      <c r="S242" s="393">
        <f t="shared" si="6"/>
        <v>0</v>
      </c>
      <c r="T242" s="393">
        <f t="shared" si="6"/>
        <v>0</v>
      </c>
      <c r="U242" s="394">
        <f t="shared" si="7"/>
        <v>0</v>
      </c>
      <c r="W242" s="386"/>
      <c r="X242" s="386"/>
    </row>
    <row r="243" spans="1:24">
      <c r="A243" s="387" t="s">
        <v>188</v>
      </c>
      <c r="B243" s="389"/>
      <c r="C243" s="435"/>
      <c r="D243" s="389"/>
      <c r="E243" s="388"/>
      <c r="F243" s="359"/>
      <c r="G243" s="359"/>
      <c r="H243" s="359"/>
      <c r="I243" s="390"/>
      <c r="J243" s="358"/>
      <c r="K243" s="358"/>
      <c r="L243" s="358"/>
      <c r="M243" s="388"/>
      <c r="N243" s="437"/>
      <c r="O243" s="435"/>
      <c r="P243" s="428"/>
      <c r="Q243" s="392"/>
      <c r="R243" s="393">
        <f t="shared" si="6"/>
        <v>0</v>
      </c>
      <c r="S243" s="393">
        <f t="shared" si="6"/>
        <v>0</v>
      </c>
      <c r="T243" s="393">
        <f t="shared" si="6"/>
        <v>0</v>
      </c>
      <c r="U243" s="394">
        <f t="shared" si="7"/>
        <v>0</v>
      </c>
      <c r="W243" s="386"/>
      <c r="X243" s="386"/>
    </row>
    <row r="244" spans="1:24">
      <c r="A244" s="387" t="s">
        <v>188</v>
      </c>
      <c r="B244" s="389"/>
      <c r="C244" s="435"/>
      <c r="D244" s="389"/>
      <c r="E244" s="388"/>
      <c r="F244" s="359"/>
      <c r="G244" s="359"/>
      <c r="H244" s="359"/>
      <c r="I244" s="390"/>
      <c r="J244" s="358"/>
      <c r="K244" s="358"/>
      <c r="L244" s="358"/>
      <c r="M244" s="388"/>
      <c r="N244" s="437"/>
      <c r="O244" s="435"/>
      <c r="P244" s="428"/>
      <c r="Q244" s="392"/>
      <c r="R244" s="393">
        <f t="shared" si="6"/>
        <v>0</v>
      </c>
      <c r="S244" s="393">
        <f t="shared" si="6"/>
        <v>0</v>
      </c>
      <c r="T244" s="393">
        <f t="shared" si="6"/>
        <v>0</v>
      </c>
      <c r="U244" s="394">
        <f t="shared" si="7"/>
        <v>0</v>
      </c>
      <c r="W244" s="386"/>
      <c r="X244" s="386"/>
    </row>
    <row r="245" spans="1:24">
      <c r="A245" s="387" t="s">
        <v>188</v>
      </c>
      <c r="B245" s="389"/>
      <c r="C245" s="435"/>
      <c r="D245" s="389"/>
      <c r="E245" s="388"/>
      <c r="F245" s="359"/>
      <c r="G245" s="359"/>
      <c r="H245" s="359"/>
      <c r="I245" s="390"/>
      <c r="J245" s="358"/>
      <c r="K245" s="358"/>
      <c r="L245" s="358"/>
      <c r="M245" s="388"/>
      <c r="N245" s="437"/>
      <c r="O245" s="435"/>
      <c r="P245" s="428"/>
      <c r="Q245" s="392"/>
      <c r="R245" s="393">
        <f t="shared" si="6"/>
        <v>0</v>
      </c>
      <c r="S245" s="393">
        <f t="shared" si="6"/>
        <v>0</v>
      </c>
      <c r="T245" s="393">
        <f t="shared" si="6"/>
        <v>0</v>
      </c>
      <c r="U245" s="394">
        <f t="shared" si="7"/>
        <v>0</v>
      </c>
      <c r="W245" s="386"/>
      <c r="X245" s="386"/>
    </row>
    <row r="246" spans="1:24">
      <c r="A246" s="387" t="s">
        <v>188</v>
      </c>
      <c r="B246" s="389"/>
      <c r="C246" s="435"/>
      <c r="D246" s="389"/>
      <c r="E246" s="388"/>
      <c r="F246" s="359"/>
      <c r="G246" s="359"/>
      <c r="H246" s="359"/>
      <c r="I246" s="390"/>
      <c r="J246" s="358"/>
      <c r="K246" s="358"/>
      <c r="L246" s="358"/>
      <c r="M246" s="388"/>
      <c r="N246" s="437"/>
      <c r="O246" s="435"/>
      <c r="P246" s="428"/>
      <c r="Q246" s="392"/>
      <c r="R246" s="393">
        <f t="shared" si="6"/>
        <v>0</v>
      </c>
      <c r="S246" s="393">
        <f t="shared" si="6"/>
        <v>0</v>
      </c>
      <c r="T246" s="393">
        <f t="shared" si="6"/>
        <v>0</v>
      </c>
      <c r="U246" s="394">
        <f t="shared" si="7"/>
        <v>0</v>
      </c>
      <c r="W246" s="386"/>
      <c r="X246" s="386"/>
    </row>
    <row r="247" spans="1:24">
      <c r="A247" s="387" t="s">
        <v>188</v>
      </c>
      <c r="B247" s="389"/>
      <c r="C247" s="435"/>
      <c r="D247" s="389"/>
      <c r="E247" s="388"/>
      <c r="F247" s="359"/>
      <c r="G247" s="359"/>
      <c r="H247" s="359"/>
      <c r="I247" s="390"/>
      <c r="J247" s="358"/>
      <c r="K247" s="358"/>
      <c r="L247" s="358"/>
      <c r="M247" s="388"/>
      <c r="N247" s="437"/>
      <c r="O247" s="435"/>
      <c r="P247" s="428"/>
      <c r="Q247" s="392"/>
      <c r="R247" s="393">
        <f t="shared" si="6"/>
        <v>0</v>
      </c>
      <c r="S247" s="393">
        <f t="shared" si="6"/>
        <v>0</v>
      </c>
      <c r="T247" s="393">
        <f t="shared" si="6"/>
        <v>0</v>
      </c>
      <c r="U247" s="394">
        <f t="shared" si="7"/>
        <v>0</v>
      </c>
      <c r="W247" s="386"/>
      <c r="X247" s="386"/>
    </row>
    <row r="248" spans="1:24">
      <c r="A248" s="387" t="s">
        <v>188</v>
      </c>
      <c r="B248" s="389"/>
      <c r="C248" s="435"/>
      <c r="D248" s="389"/>
      <c r="E248" s="388"/>
      <c r="F248" s="359"/>
      <c r="G248" s="359"/>
      <c r="H248" s="359"/>
      <c r="I248" s="390"/>
      <c r="J248" s="358"/>
      <c r="K248" s="358"/>
      <c r="L248" s="358"/>
      <c r="M248" s="388"/>
      <c r="N248" s="437"/>
      <c r="O248" s="435"/>
      <c r="P248" s="428"/>
      <c r="Q248" s="392"/>
      <c r="R248" s="393">
        <f t="shared" si="6"/>
        <v>0</v>
      </c>
      <c r="S248" s="393">
        <f t="shared" si="6"/>
        <v>0</v>
      </c>
      <c r="T248" s="393">
        <f t="shared" si="6"/>
        <v>0</v>
      </c>
      <c r="U248" s="394">
        <f t="shared" si="7"/>
        <v>0</v>
      </c>
      <c r="W248" s="386"/>
      <c r="X248" s="386"/>
    </row>
    <row r="249" spans="1:24">
      <c r="A249" s="387" t="s">
        <v>188</v>
      </c>
      <c r="B249" s="389"/>
      <c r="C249" s="435"/>
      <c r="D249" s="389"/>
      <c r="E249" s="388"/>
      <c r="F249" s="359"/>
      <c r="G249" s="359"/>
      <c r="H249" s="359"/>
      <c r="I249" s="390"/>
      <c r="J249" s="358"/>
      <c r="K249" s="358"/>
      <c r="L249" s="358"/>
      <c r="M249" s="388"/>
      <c r="N249" s="437"/>
      <c r="O249" s="435"/>
      <c r="P249" s="428"/>
      <c r="Q249" s="392"/>
      <c r="R249" s="393">
        <f t="shared" si="6"/>
        <v>0</v>
      </c>
      <c r="S249" s="393">
        <f t="shared" si="6"/>
        <v>0</v>
      </c>
      <c r="T249" s="393">
        <f t="shared" si="6"/>
        <v>0</v>
      </c>
      <c r="U249" s="394">
        <f t="shared" si="7"/>
        <v>0</v>
      </c>
      <c r="W249" s="386"/>
      <c r="X249" s="386"/>
    </row>
    <row r="250" spans="1:24">
      <c r="A250" s="387" t="s">
        <v>188</v>
      </c>
      <c r="B250" s="389"/>
      <c r="C250" s="435"/>
      <c r="D250" s="389"/>
      <c r="E250" s="388"/>
      <c r="F250" s="359"/>
      <c r="G250" s="359"/>
      <c r="H250" s="359"/>
      <c r="I250" s="390"/>
      <c r="J250" s="358"/>
      <c r="K250" s="358"/>
      <c r="L250" s="358"/>
      <c r="M250" s="388"/>
      <c r="N250" s="437"/>
      <c r="O250" s="435"/>
      <c r="P250" s="428"/>
      <c r="Q250" s="392"/>
      <c r="R250" s="393">
        <f t="shared" si="6"/>
        <v>0</v>
      </c>
      <c r="S250" s="393">
        <f t="shared" si="6"/>
        <v>0</v>
      </c>
      <c r="T250" s="393">
        <f t="shared" si="6"/>
        <v>0</v>
      </c>
      <c r="U250" s="394">
        <f t="shared" si="7"/>
        <v>0</v>
      </c>
      <c r="W250" s="386"/>
      <c r="X250" s="386"/>
    </row>
    <row r="251" spans="1:24">
      <c r="A251" s="387" t="s">
        <v>188</v>
      </c>
      <c r="B251" s="389"/>
      <c r="C251" s="435"/>
      <c r="D251" s="389"/>
      <c r="E251" s="388"/>
      <c r="F251" s="359"/>
      <c r="G251" s="359"/>
      <c r="H251" s="359"/>
      <c r="I251" s="390"/>
      <c r="J251" s="358"/>
      <c r="K251" s="358"/>
      <c r="L251" s="358"/>
      <c r="M251" s="388"/>
      <c r="N251" s="437"/>
      <c r="O251" s="435"/>
      <c r="P251" s="428"/>
      <c r="Q251" s="392"/>
      <c r="R251" s="393">
        <f t="shared" si="6"/>
        <v>0</v>
      </c>
      <c r="S251" s="393">
        <f t="shared" si="6"/>
        <v>0</v>
      </c>
      <c r="T251" s="393">
        <f t="shared" si="6"/>
        <v>0</v>
      </c>
      <c r="U251" s="394">
        <f t="shared" si="7"/>
        <v>0</v>
      </c>
      <c r="W251" s="386"/>
      <c r="X251" s="386"/>
    </row>
    <row r="252" spans="1:24">
      <c r="A252" s="387" t="s">
        <v>188</v>
      </c>
      <c r="B252" s="389"/>
      <c r="C252" s="435"/>
      <c r="D252" s="389"/>
      <c r="E252" s="388"/>
      <c r="F252" s="359"/>
      <c r="G252" s="359"/>
      <c r="H252" s="359"/>
      <c r="I252" s="390"/>
      <c r="J252" s="358"/>
      <c r="K252" s="358"/>
      <c r="L252" s="358"/>
      <c r="M252" s="388"/>
      <c r="N252" s="437"/>
      <c r="O252" s="435"/>
      <c r="P252" s="428"/>
      <c r="Q252" s="392"/>
      <c r="R252" s="393">
        <f t="shared" si="6"/>
        <v>0</v>
      </c>
      <c r="S252" s="393">
        <f t="shared" si="6"/>
        <v>0</v>
      </c>
      <c r="T252" s="393">
        <f t="shared" si="6"/>
        <v>0</v>
      </c>
      <c r="U252" s="394">
        <f t="shared" si="7"/>
        <v>0</v>
      </c>
      <c r="W252" s="386"/>
      <c r="X252" s="386"/>
    </row>
    <row r="253" spans="1:24">
      <c r="A253" s="387" t="s">
        <v>188</v>
      </c>
      <c r="B253" s="389"/>
      <c r="C253" s="435"/>
      <c r="D253" s="389"/>
      <c r="E253" s="388"/>
      <c r="F253" s="359"/>
      <c r="G253" s="359"/>
      <c r="H253" s="359"/>
      <c r="I253" s="390"/>
      <c r="J253" s="358"/>
      <c r="K253" s="358"/>
      <c r="L253" s="358"/>
      <c r="M253" s="388"/>
      <c r="N253" s="437"/>
      <c r="O253" s="435"/>
      <c r="P253" s="428"/>
      <c r="Q253" s="392"/>
      <c r="R253" s="393">
        <f t="shared" si="6"/>
        <v>0</v>
      </c>
      <c r="S253" s="393">
        <f t="shared" si="6"/>
        <v>0</v>
      </c>
      <c r="T253" s="393">
        <f t="shared" si="6"/>
        <v>0</v>
      </c>
      <c r="U253" s="394">
        <f t="shared" si="7"/>
        <v>0</v>
      </c>
      <c r="W253" s="386"/>
      <c r="X253" s="386"/>
    </row>
    <row r="254" spans="1:24">
      <c r="A254" s="387" t="s">
        <v>188</v>
      </c>
      <c r="B254" s="389"/>
      <c r="C254" s="435"/>
      <c r="D254" s="389"/>
      <c r="E254" s="388"/>
      <c r="F254" s="359"/>
      <c r="G254" s="359"/>
      <c r="H254" s="359"/>
      <c r="I254" s="390"/>
      <c r="J254" s="358"/>
      <c r="K254" s="358"/>
      <c r="L254" s="358"/>
      <c r="M254" s="388"/>
      <c r="N254" s="437"/>
      <c r="O254" s="435"/>
      <c r="P254" s="428"/>
      <c r="Q254" s="392"/>
      <c r="R254" s="393">
        <f t="shared" si="6"/>
        <v>0</v>
      </c>
      <c r="S254" s="393">
        <f t="shared" si="6"/>
        <v>0</v>
      </c>
      <c r="T254" s="393">
        <f t="shared" si="6"/>
        <v>0</v>
      </c>
      <c r="U254" s="394">
        <f t="shared" si="7"/>
        <v>0</v>
      </c>
      <c r="W254" s="386"/>
      <c r="X254" s="386"/>
    </row>
    <row r="255" spans="1:24">
      <c r="A255" s="387" t="s">
        <v>188</v>
      </c>
      <c r="B255" s="389"/>
      <c r="C255" s="435"/>
      <c r="D255" s="389"/>
      <c r="E255" s="388"/>
      <c r="F255" s="359"/>
      <c r="G255" s="359"/>
      <c r="H255" s="359"/>
      <c r="I255" s="390"/>
      <c r="J255" s="358"/>
      <c r="K255" s="358"/>
      <c r="L255" s="358"/>
      <c r="M255" s="388"/>
      <c r="N255" s="437"/>
      <c r="O255" s="435"/>
      <c r="P255" s="428"/>
      <c r="Q255" s="392"/>
      <c r="R255" s="393">
        <f t="shared" si="6"/>
        <v>0</v>
      </c>
      <c r="S255" s="393">
        <f t="shared" si="6"/>
        <v>0</v>
      </c>
      <c r="T255" s="393">
        <f t="shared" si="6"/>
        <v>0</v>
      </c>
      <c r="U255" s="394">
        <f t="shared" si="7"/>
        <v>0</v>
      </c>
      <c r="W255" s="386"/>
      <c r="X255" s="386"/>
    </row>
    <row r="256" spans="1:24">
      <c r="A256" s="387" t="s">
        <v>188</v>
      </c>
      <c r="B256" s="389"/>
      <c r="C256" s="435"/>
      <c r="D256" s="389"/>
      <c r="E256" s="388"/>
      <c r="F256" s="359"/>
      <c r="G256" s="359"/>
      <c r="H256" s="359"/>
      <c r="I256" s="390"/>
      <c r="J256" s="358"/>
      <c r="K256" s="358"/>
      <c r="L256" s="358"/>
      <c r="M256" s="388"/>
      <c r="N256" s="437"/>
      <c r="O256" s="435"/>
      <c r="P256" s="428"/>
      <c r="Q256" s="392"/>
      <c r="R256" s="393">
        <f t="shared" si="6"/>
        <v>0</v>
      </c>
      <c r="S256" s="393">
        <f t="shared" si="6"/>
        <v>0</v>
      </c>
      <c r="T256" s="393">
        <f t="shared" si="6"/>
        <v>0</v>
      </c>
      <c r="U256" s="394">
        <f t="shared" si="7"/>
        <v>0</v>
      </c>
      <c r="W256" s="386"/>
      <c r="X256" s="386"/>
    </row>
    <row r="257" spans="1:24">
      <c r="A257" s="387" t="s">
        <v>188</v>
      </c>
      <c r="B257" s="389"/>
      <c r="C257" s="435"/>
      <c r="D257" s="389"/>
      <c r="E257" s="388"/>
      <c r="F257" s="359"/>
      <c r="G257" s="359"/>
      <c r="H257" s="359"/>
      <c r="I257" s="390"/>
      <c r="J257" s="358"/>
      <c r="K257" s="358"/>
      <c r="L257" s="358"/>
      <c r="M257" s="388"/>
      <c r="N257" s="437"/>
      <c r="O257" s="435"/>
      <c r="P257" s="428"/>
      <c r="Q257" s="392"/>
      <c r="R257" s="393">
        <f t="shared" si="6"/>
        <v>0</v>
      </c>
      <c r="S257" s="393">
        <f t="shared" si="6"/>
        <v>0</v>
      </c>
      <c r="T257" s="393">
        <f t="shared" si="6"/>
        <v>0</v>
      </c>
      <c r="U257" s="394">
        <f t="shared" si="7"/>
        <v>0</v>
      </c>
      <c r="W257" s="386"/>
      <c r="X257" s="386"/>
    </row>
    <row r="258" spans="1:24">
      <c r="A258" s="387" t="s">
        <v>188</v>
      </c>
      <c r="B258" s="389"/>
      <c r="C258" s="435"/>
      <c r="D258" s="389"/>
      <c r="E258" s="388"/>
      <c r="F258" s="359"/>
      <c r="G258" s="359"/>
      <c r="H258" s="359"/>
      <c r="I258" s="390"/>
      <c r="J258" s="358"/>
      <c r="K258" s="358"/>
      <c r="L258" s="358"/>
      <c r="M258" s="388"/>
      <c r="N258" s="437"/>
      <c r="O258" s="435"/>
      <c r="P258" s="428"/>
      <c r="Q258" s="392"/>
      <c r="R258" s="393">
        <f t="shared" si="6"/>
        <v>0</v>
      </c>
      <c r="S258" s="393">
        <f t="shared" si="6"/>
        <v>0</v>
      </c>
      <c r="T258" s="393">
        <f t="shared" si="6"/>
        <v>0</v>
      </c>
      <c r="U258" s="394">
        <f t="shared" si="7"/>
        <v>0</v>
      </c>
      <c r="W258" s="386"/>
      <c r="X258" s="386"/>
    </row>
    <row r="259" spans="1:24">
      <c r="A259" s="387" t="s">
        <v>188</v>
      </c>
      <c r="B259" s="389"/>
      <c r="C259" s="435"/>
      <c r="D259" s="389"/>
      <c r="E259" s="388"/>
      <c r="F259" s="359"/>
      <c r="G259" s="359"/>
      <c r="H259" s="359"/>
      <c r="I259" s="390"/>
      <c r="J259" s="358"/>
      <c r="K259" s="358"/>
      <c r="L259" s="358"/>
      <c r="M259" s="388"/>
      <c r="N259" s="437"/>
      <c r="O259" s="435"/>
      <c r="P259" s="428"/>
      <c r="Q259" s="392"/>
      <c r="R259" s="393">
        <f t="shared" si="6"/>
        <v>0</v>
      </c>
      <c r="S259" s="393">
        <f t="shared" si="6"/>
        <v>0</v>
      </c>
      <c r="T259" s="393">
        <f t="shared" si="6"/>
        <v>0</v>
      </c>
      <c r="U259" s="394">
        <f t="shared" si="7"/>
        <v>0</v>
      </c>
      <c r="W259" s="386"/>
      <c r="X259" s="386"/>
    </row>
    <row r="260" spans="1:24">
      <c r="A260" s="387" t="s">
        <v>188</v>
      </c>
      <c r="B260" s="389"/>
      <c r="C260" s="435"/>
      <c r="D260" s="389"/>
      <c r="E260" s="388"/>
      <c r="F260" s="359"/>
      <c r="G260" s="359"/>
      <c r="H260" s="359"/>
      <c r="I260" s="390"/>
      <c r="J260" s="358"/>
      <c r="K260" s="358"/>
      <c r="L260" s="358"/>
      <c r="M260" s="388"/>
      <c r="N260" s="437"/>
      <c r="O260" s="435"/>
      <c r="P260" s="428"/>
      <c r="Q260" s="392"/>
      <c r="R260" s="393">
        <f t="shared" si="6"/>
        <v>0</v>
      </c>
      <c r="S260" s="393">
        <f t="shared" si="6"/>
        <v>0</v>
      </c>
      <c r="T260" s="393">
        <f t="shared" si="6"/>
        <v>0</v>
      </c>
      <c r="U260" s="394">
        <f t="shared" si="7"/>
        <v>0</v>
      </c>
      <c r="W260" s="386"/>
      <c r="X260" s="386"/>
    </row>
    <row r="261" spans="1:24">
      <c r="A261" s="387" t="s">
        <v>188</v>
      </c>
      <c r="B261" s="389"/>
      <c r="C261" s="435"/>
      <c r="D261" s="389"/>
      <c r="E261" s="388"/>
      <c r="F261" s="359"/>
      <c r="G261" s="359"/>
      <c r="H261" s="359"/>
      <c r="I261" s="390"/>
      <c r="J261" s="358"/>
      <c r="K261" s="358"/>
      <c r="L261" s="358"/>
      <c r="M261" s="388"/>
      <c r="N261" s="437"/>
      <c r="O261" s="435"/>
      <c r="P261" s="428"/>
      <c r="Q261" s="392"/>
      <c r="R261" s="393">
        <f t="shared" si="6"/>
        <v>0</v>
      </c>
      <c r="S261" s="393">
        <f t="shared" si="6"/>
        <v>0</v>
      </c>
      <c r="T261" s="393">
        <f t="shared" si="6"/>
        <v>0</v>
      </c>
      <c r="U261" s="394">
        <f t="shared" si="7"/>
        <v>0</v>
      </c>
      <c r="W261" s="386"/>
      <c r="X261" s="386"/>
    </row>
    <row r="262" spans="1:24">
      <c r="A262" s="387" t="s">
        <v>188</v>
      </c>
      <c r="B262" s="389"/>
      <c r="C262" s="435"/>
      <c r="D262" s="389"/>
      <c r="E262" s="388"/>
      <c r="F262" s="359"/>
      <c r="G262" s="359"/>
      <c r="H262" s="359"/>
      <c r="I262" s="390"/>
      <c r="J262" s="358"/>
      <c r="K262" s="358"/>
      <c r="L262" s="358"/>
      <c r="M262" s="388"/>
      <c r="N262" s="437"/>
      <c r="O262" s="435"/>
      <c r="P262" s="428"/>
      <c r="Q262" s="392"/>
      <c r="R262" s="393">
        <f t="shared" si="6"/>
        <v>0</v>
      </c>
      <c r="S262" s="393">
        <f t="shared" si="6"/>
        <v>0</v>
      </c>
      <c r="T262" s="393">
        <f t="shared" si="6"/>
        <v>0</v>
      </c>
      <c r="U262" s="394">
        <f t="shared" si="7"/>
        <v>0</v>
      </c>
      <c r="W262" s="386"/>
      <c r="X262" s="386"/>
    </row>
    <row r="263" spans="1:24">
      <c r="A263" s="387" t="s">
        <v>188</v>
      </c>
      <c r="B263" s="389"/>
      <c r="C263" s="435"/>
      <c r="D263" s="389"/>
      <c r="E263" s="388"/>
      <c r="F263" s="359"/>
      <c r="G263" s="359"/>
      <c r="H263" s="359"/>
      <c r="I263" s="390"/>
      <c r="J263" s="358"/>
      <c r="K263" s="358"/>
      <c r="L263" s="358"/>
      <c r="M263" s="388"/>
      <c r="N263" s="437"/>
      <c r="O263" s="435"/>
      <c r="P263" s="428"/>
      <c r="Q263" s="392"/>
      <c r="R263" s="393">
        <f t="shared" si="6"/>
        <v>0</v>
      </c>
      <c r="S263" s="393">
        <f t="shared" si="6"/>
        <v>0</v>
      </c>
      <c r="T263" s="393">
        <f t="shared" si="6"/>
        <v>0</v>
      </c>
      <c r="U263" s="394">
        <f t="shared" si="7"/>
        <v>0</v>
      </c>
      <c r="W263" s="386"/>
      <c r="X263" s="386"/>
    </row>
    <row r="264" spans="1:24">
      <c r="A264" s="387" t="s">
        <v>188</v>
      </c>
      <c r="B264" s="389"/>
      <c r="C264" s="435"/>
      <c r="D264" s="389"/>
      <c r="E264" s="388"/>
      <c r="F264" s="359"/>
      <c r="G264" s="359"/>
      <c r="H264" s="359"/>
      <c r="I264" s="390"/>
      <c r="J264" s="358"/>
      <c r="K264" s="358"/>
      <c r="L264" s="358"/>
      <c r="M264" s="388"/>
      <c r="N264" s="437"/>
      <c r="O264" s="435"/>
      <c r="P264" s="428"/>
      <c r="Q264" s="392"/>
      <c r="R264" s="393">
        <f t="shared" si="6"/>
        <v>0</v>
      </c>
      <c r="S264" s="393">
        <f t="shared" si="6"/>
        <v>0</v>
      </c>
      <c r="T264" s="393">
        <f t="shared" si="6"/>
        <v>0</v>
      </c>
      <c r="U264" s="394">
        <f t="shared" si="7"/>
        <v>0</v>
      </c>
      <c r="W264" s="386"/>
      <c r="X264" s="386"/>
    </row>
    <row r="265" spans="1:24">
      <c r="A265" s="387" t="s">
        <v>188</v>
      </c>
      <c r="B265" s="389"/>
      <c r="C265" s="435"/>
      <c r="D265" s="389"/>
      <c r="E265" s="388"/>
      <c r="F265" s="359"/>
      <c r="G265" s="359"/>
      <c r="H265" s="359"/>
      <c r="I265" s="390"/>
      <c r="J265" s="358"/>
      <c r="K265" s="358"/>
      <c r="L265" s="358"/>
      <c r="M265" s="388"/>
      <c r="N265" s="437"/>
      <c r="O265" s="435"/>
      <c r="P265" s="428"/>
      <c r="Q265" s="392"/>
      <c r="R265" s="393">
        <f t="shared" si="6"/>
        <v>0</v>
      </c>
      <c r="S265" s="393">
        <f t="shared" si="6"/>
        <v>0</v>
      </c>
      <c r="T265" s="393">
        <f t="shared" si="6"/>
        <v>0</v>
      </c>
      <c r="U265" s="394">
        <f t="shared" si="7"/>
        <v>0</v>
      </c>
      <c r="W265" s="386"/>
      <c r="X265" s="386"/>
    </row>
    <row r="266" spans="1:24">
      <c r="A266" s="387" t="s">
        <v>188</v>
      </c>
      <c r="B266" s="389"/>
      <c r="C266" s="435"/>
      <c r="D266" s="389"/>
      <c r="E266" s="388"/>
      <c r="F266" s="359"/>
      <c r="G266" s="359"/>
      <c r="H266" s="359"/>
      <c r="I266" s="390"/>
      <c r="J266" s="358"/>
      <c r="K266" s="358"/>
      <c r="L266" s="358"/>
      <c r="M266" s="388"/>
      <c r="N266" s="437"/>
      <c r="O266" s="435"/>
      <c r="P266" s="428"/>
      <c r="Q266" s="392"/>
      <c r="R266" s="393">
        <f t="shared" si="6"/>
        <v>0</v>
      </c>
      <c r="S266" s="393">
        <f t="shared" si="6"/>
        <v>0</v>
      </c>
      <c r="T266" s="393">
        <f t="shared" si="6"/>
        <v>0</v>
      </c>
      <c r="U266" s="394">
        <f t="shared" si="7"/>
        <v>0</v>
      </c>
      <c r="W266" s="386"/>
      <c r="X266" s="386"/>
    </row>
    <row r="267" spans="1:24">
      <c r="A267" s="387" t="s">
        <v>188</v>
      </c>
      <c r="B267" s="389"/>
      <c r="C267" s="435"/>
      <c r="D267" s="389"/>
      <c r="E267" s="388"/>
      <c r="F267" s="359"/>
      <c r="G267" s="359"/>
      <c r="H267" s="359"/>
      <c r="I267" s="390"/>
      <c r="J267" s="358"/>
      <c r="K267" s="358"/>
      <c r="L267" s="358"/>
      <c r="M267" s="388"/>
      <c r="N267" s="437"/>
      <c r="O267" s="435"/>
      <c r="P267" s="428"/>
      <c r="Q267" s="392"/>
      <c r="R267" s="393">
        <f t="shared" si="6"/>
        <v>0</v>
      </c>
      <c r="S267" s="393">
        <f t="shared" si="6"/>
        <v>0</v>
      </c>
      <c r="T267" s="393">
        <f t="shared" si="6"/>
        <v>0</v>
      </c>
      <c r="U267" s="394">
        <f t="shared" si="7"/>
        <v>0</v>
      </c>
      <c r="W267" s="386"/>
      <c r="X267" s="386"/>
    </row>
    <row r="268" spans="1:24">
      <c r="A268" s="387" t="s">
        <v>188</v>
      </c>
      <c r="B268" s="389"/>
      <c r="C268" s="435"/>
      <c r="D268" s="389"/>
      <c r="E268" s="388"/>
      <c r="F268" s="359"/>
      <c r="G268" s="359"/>
      <c r="H268" s="359"/>
      <c r="I268" s="390"/>
      <c r="J268" s="358"/>
      <c r="K268" s="358"/>
      <c r="L268" s="358"/>
      <c r="M268" s="388"/>
      <c r="N268" s="437"/>
      <c r="O268" s="435"/>
      <c r="P268" s="428"/>
      <c r="Q268" s="392"/>
      <c r="R268" s="393">
        <f t="shared" si="6"/>
        <v>0</v>
      </c>
      <c r="S268" s="393">
        <f t="shared" si="6"/>
        <v>0</v>
      </c>
      <c r="T268" s="393">
        <f t="shared" si="6"/>
        <v>0</v>
      </c>
      <c r="U268" s="394">
        <f t="shared" si="7"/>
        <v>0</v>
      </c>
      <c r="W268" s="386"/>
      <c r="X268" s="386"/>
    </row>
    <row r="269" spans="1:24">
      <c r="A269" s="387" t="s">
        <v>188</v>
      </c>
      <c r="B269" s="389"/>
      <c r="C269" s="435"/>
      <c r="D269" s="389"/>
      <c r="E269" s="388"/>
      <c r="F269" s="359"/>
      <c r="G269" s="359"/>
      <c r="H269" s="359"/>
      <c r="I269" s="390"/>
      <c r="J269" s="358"/>
      <c r="K269" s="358"/>
      <c r="L269" s="358"/>
      <c r="M269" s="388"/>
      <c r="N269" s="437"/>
      <c r="O269" s="435"/>
      <c r="P269" s="428"/>
      <c r="Q269" s="392"/>
      <c r="R269" s="393">
        <f t="shared" ref="R269:T332" si="8">IFERROR(F269*J269,0)</f>
        <v>0</v>
      </c>
      <c r="S269" s="393">
        <f t="shared" si="8"/>
        <v>0</v>
      </c>
      <c r="T269" s="393">
        <f t="shared" si="8"/>
        <v>0</v>
      </c>
      <c r="U269" s="394">
        <f t="shared" ref="U269:U332" si="9">IFERROR(R269+S269+T269,0)</f>
        <v>0</v>
      </c>
      <c r="W269" s="386"/>
      <c r="X269" s="386"/>
    </row>
    <row r="270" spans="1:24">
      <c r="A270" s="387" t="s">
        <v>188</v>
      </c>
      <c r="B270" s="389"/>
      <c r="C270" s="435"/>
      <c r="D270" s="389"/>
      <c r="E270" s="388"/>
      <c r="F270" s="359"/>
      <c r="G270" s="359"/>
      <c r="H270" s="359"/>
      <c r="I270" s="390"/>
      <c r="J270" s="358"/>
      <c r="K270" s="358"/>
      <c r="L270" s="358"/>
      <c r="M270" s="388"/>
      <c r="N270" s="437"/>
      <c r="O270" s="435"/>
      <c r="P270" s="428"/>
      <c r="Q270" s="392"/>
      <c r="R270" s="393">
        <f t="shared" si="8"/>
        <v>0</v>
      </c>
      <c r="S270" s="393">
        <f t="shared" si="8"/>
        <v>0</v>
      </c>
      <c r="T270" s="393">
        <f t="shared" si="8"/>
        <v>0</v>
      </c>
      <c r="U270" s="394">
        <f t="shared" si="9"/>
        <v>0</v>
      </c>
      <c r="W270" s="386"/>
      <c r="X270" s="386"/>
    </row>
    <row r="271" spans="1:24">
      <c r="A271" s="387" t="s">
        <v>188</v>
      </c>
      <c r="B271" s="389"/>
      <c r="C271" s="435"/>
      <c r="D271" s="389"/>
      <c r="E271" s="388"/>
      <c r="F271" s="359"/>
      <c r="G271" s="359"/>
      <c r="H271" s="359"/>
      <c r="I271" s="390"/>
      <c r="J271" s="358"/>
      <c r="K271" s="358"/>
      <c r="L271" s="358"/>
      <c r="M271" s="388"/>
      <c r="N271" s="437"/>
      <c r="O271" s="435"/>
      <c r="P271" s="428"/>
      <c r="Q271" s="392"/>
      <c r="R271" s="393">
        <f t="shared" si="8"/>
        <v>0</v>
      </c>
      <c r="S271" s="393">
        <f t="shared" si="8"/>
        <v>0</v>
      </c>
      <c r="T271" s="393">
        <f t="shared" si="8"/>
        <v>0</v>
      </c>
      <c r="U271" s="394">
        <f t="shared" si="9"/>
        <v>0</v>
      </c>
      <c r="W271" s="386"/>
      <c r="X271" s="386"/>
    </row>
    <row r="272" spans="1:24">
      <c r="A272" s="387" t="s">
        <v>188</v>
      </c>
      <c r="B272" s="389"/>
      <c r="C272" s="435"/>
      <c r="D272" s="389"/>
      <c r="E272" s="388"/>
      <c r="F272" s="359"/>
      <c r="G272" s="359"/>
      <c r="H272" s="359"/>
      <c r="I272" s="390"/>
      <c r="J272" s="358"/>
      <c r="K272" s="358"/>
      <c r="L272" s="358"/>
      <c r="M272" s="388"/>
      <c r="N272" s="437"/>
      <c r="O272" s="435"/>
      <c r="P272" s="428"/>
      <c r="Q272" s="392"/>
      <c r="R272" s="393">
        <f t="shared" si="8"/>
        <v>0</v>
      </c>
      <c r="S272" s="393">
        <f t="shared" si="8"/>
        <v>0</v>
      </c>
      <c r="T272" s="393">
        <f t="shared" si="8"/>
        <v>0</v>
      </c>
      <c r="U272" s="394">
        <f t="shared" si="9"/>
        <v>0</v>
      </c>
      <c r="W272" s="386"/>
      <c r="X272" s="386"/>
    </row>
    <row r="273" spans="1:24">
      <c r="A273" s="387" t="s">
        <v>188</v>
      </c>
      <c r="B273" s="389"/>
      <c r="C273" s="435"/>
      <c r="D273" s="389"/>
      <c r="E273" s="388"/>
      <c r="F273" s="359"/>
      <c r="G273" s="359"/>
      <c r="H273" s="359"/>
      <c r="I273" s="390"/>
      <c r="J273" s="358"/>
      <c r="K273" s="358"/>
      <c r="L273" s="358"/>
      <c r="M273" s="388"/>
      <c r="N273" s="437"/>
      <c r="O273" s="435"/>
      <c r="P273" s="428"/>
      <c r="Q273" s="392"/>
      <c r="R273" s="393">
        <f t="shared" si="8"/>
        <v>0</v>
      </c>
      <c r="S273" s="393">
        <f t="shared" si="8"/>
        <v>0</v>
      </c>
      <c r="T273" s="393">
        <f t="shared" si="8"/>
        <v>0</v>
      </c>
      <c r="U273" s="394">
        <f t="shared" si="9"/>
        <v>0</v>
      </c>
      <c r="W273" s="386"/>
      <c r="X273" s="386"/>
    </row>
    <row r="274" spans="1:24">
      <c r="A274" s="387" t="s">
        <v>188</v>
      </c>
      <c r="B274" s="389"/>
      <c r="C274" s="435"/>
      <c r="D274" s="389"/>
      <c r="E274" s="388"/>
      <c r="F274" s="359"/>
      <c r="G274" s="359"/>
      <c r="H274" s="359"/>
      <c r="I274" s="390"/>
      <c r="J274" s="358"/>
      <c r="K274" s="358"/>
      <c r="L274" s="358"/>
      <c r="M274" s="388"/>
      <c r="N274" s="437"/>
      <c r="O274" s="435"/>
      <c r="P274" s="428"/>
      <c r="Q274" s="392"/>
      <c r="R274" s="393">
        <f t="shared" si="8"/>
        <v>0</v>
      </c>
      <c r="S274" s="393">
        <f t="shared" si="8"/>
        <v>0</v>
      </c>
      <c r="T274" s="393">
        <f t="shared" si="8"/>
        <v>0</v>
      </c>
      <c r="U274" s="394">
        <f t="shared" si="9"/>
        <v>0</v>
      </c>
      <c r="W274" s="386"/>
      <c r="X274" s="386"/>
    </row>
    <row r="275" spans="1:24">
      <c r="A275" s="387" t="s">
        <v>188</v>
      </c>
      <c r="B275" s="389"/>
      <c r="C275" s="435"/>
      <c r="D275" s="389"/>
      <c r="E275" s="388"/>
      <c r="F275" s="359"/>
      <c r="G275" s="359"/>
      <c r="H275" s="359"/>
      <c r="I275" s="390"/>
      <c r="J275" s="358"/>
      <c r="K275" s="358"/>
      <c r="L275" s="358"/>
      <c r="M275" s="388"/>
      <c r="N275" s="437"/>
      <c r="O275" s="435"/>
      <c r="P275" s="428"/>
      <c r="Q275" s="392"/>
      <c r="R275" s="393">
        <f t="shared" si="8"/>
        <v>0</v>
      </c>
      <c r="S275" s="393">
        <f t="shared" si="8"/>
        <v>0</v>
      </c>
      <c r="T275" s="393">
        <f t="shared" si="8"/>
        <v>0</v>
      </c>
      <c r="U275" s="394">
        <f t="shared" si="9"/>
        <v>0</v>
      </c>
      <c r="W275" s="386"/>
      <c r="X275" s="386"/>
    </row>
    <row r="276" spans="1:24">
      <c r="A276" s="387" t="s">
        <v>188</v>
      </c>
      <c r="B276" s="389"/>
      <c r="C276" s="435"/>
      <c r="D276" s="389"/>
      <c r="E276" s="388"/>
      <c r="F276" s="359"/>
      <c r="G276" s="359"/>
      <c r="H276" s="359"/>
      <c r="I276" s="390"/>
      <c r="J276" s="358"/>
      <c r="K276" s="358"/>
      <c r="L276" s="358"/>
      <c r="M276" s="388"/>
      <c r="N276" s="437"/>
      <c r="O276" s="435"/>
      <c r="P276" s="428"/>
      <c r="Q276" s="392"/>
      <c r="R276" s="393">
        <f t="shared" si="8"/>
        <v>0</v>
      </c>
      <c r="S276" s="393">
        <f t="shared" si="8"/>
        <v>0</v>
      </c>
      <c r="T276" s="393">
        <f t="shared" si="8"/>
        <v>0</v>
      </c>
      <c r="U276" s="394">
        <f t="shared" si="9"/>
        <v>0</v>
      </c>
      <c r="W276" s="386"/>
      <c r="X276" s="386"/>
    </row>
    <row r="277" spans="1:24">
      <c r="A277" s="387" t="s">
        <v>188</v>
      </c>
      <c r="B277" s="389"/>
      <c r="C277" s="435"/>
      <c r="D277" s="389"/>
      <c r="E277" s="388"/>
      <c r="F277" s="359"/>
      <c r="G277" s="359"/>
      <c r="H277" s="359"/>
      <c r="I277" s="390"/>
      <c r="J277" s="358"/>
      <c r="K277" s="358"/>
      <c r="L277" s="358"/>
      <c r="M277" s="388"/>
      <c r="N277" s="437"/>
      <c r="O277" s="435"/>
      <c r="P277" s="428"/>
      <c r="Q277" s="392"/>
      <c r="R277" s="393">
        <f t="shared" si="8"/>
        <v>0</v>
      </c>
      <c r="S277" s="393">
        <f t="shared" si="8"/>
        <v>0</v>
      </c>
      <c r="T277" s="393">
        <f t="shared" si="8"/>
        <v>0</v>
      </c>
      <c r="U277" s="394">
        <f t="shared" si="9"/>
        <v>0</v>
      </c>
      <c r="W277" s="386"/>
      <c r="X277" s="386"/>
    </row>
    <row r="278" spans="1:24">
      <c r="A278" s="387" t="s">
        <v>188</v>
      </c>
      <c r="B278" s="389"/>
      <c r="C278" s="435"/>
      <c r="D278" s="389"/>
      <c r="E278" s="388"/>
      <c r="F278" s="359"/>
      <c r="G278" s="359"/>
      <c r="H278" s="359"/>
      <c r="I278" s="390"/>
      <c r="J278" s="358"/>
      <c r="K278" s="358"/>
      <c r="L278" s="358"/>
      <c r="M278" s="388"/>
      <c r="N278" s="437"/>
      <c r="O278" s="435"/>
      <c r="P278" s="428"/>
      <c r="Q278" s="392"/>
      <c r="R278" s="393">
        <f t="shared" si="8"/>
        <v>0</v>
      </c>
      <c r="S278" s="393">
        <f t="shared" si="8"/>
        <v>0</v>
      </c>
      <c r="T278" s="393">
        <f t="shared" si="8"/>
        <v>0</v>
      </c>
      <c r="U278" s="394">
        <f t="shared" si="9"/>
        <v>0</v>
      </c>
      <c r="W278" s="386"/>
      <c r="X278" s="386"/>
    </row>
    <row r="279" spans="1:24">
      <c r="A279" s="387" t="s">
        <v>188</v>
      </c>
      <c r="B279" s="389"/>
      <c r="C279" s="435"/>
      <c r="D279" s="389"/>
      <c r="E279" s="388"/>
      <c r="F279" s="359"/>
      <c r="G279" s="359"/>
      <c r="H279" s="359"/>
      <c r="I279" s="390"/>
      <c r="J279" s="358"/>
      <c r="K279" s="358"/>
      <c r="L279" s="358"/>
      <c r="M279" s="388"/>
      <c r="N279" s="437"/>
      <c r="O279" s="435"/>
      <c r="P279" s="428"/>
      <c r="Q279" s="392"/>
      <c r="R279" s="393">
        <f t="shared" si="8"/>
        <v>0</v>
      </c>
      <c r="S279" s="393">
        <f t="shared" si="8"/>
        <v>0</v>
      </c>
      <c r="T279" s="393">
        <f t="shared" si="8"/>
        <v>0</v>
      </c>
      <c r="U279" s="394">
        <f t="shared" si="9"/>
        <v>0</v>
      </c>
      <c r="W279" s="386"/>
      <c r="X279" s="386"/>
    </row>
    <row r="280" spans="1:24">
      <c r="A280" s="387" t="s">
        <v>188</v>
      </c>
      <c r="B280" s="389"/>
      <c r="C280" s="435"/>
      <c r="D280" s="389"/>
      <c r="E280" s="388"/>
      <c r="F280" s="359"/>
      <c r="G280" s="359"/>
      <c r="H280" s="359"/>
      <c r="I280" s="390"/>
      <c r="J280" s="358"/>
      <c r="K280" s="358"/>
      <c r="L280" s="358"/>
      <c r="M280" s="388"/>
      <c r="N280" s="437"/>
      <c r="O280" s="435"/>
      <c r="P280" s="428"/>
      <c r="Q280" s="392"/>
      <c r="R280" s="393">
        <f t="shared" si="8"/>
        <v>0</v>
      </c>
      <c r="S280" s="393">
        <f t="shared" si="8"/>
        <v>0</v>
      </c>
      <c r="T280" s="393">
        <f t="shared" si="8"/>
        <v>0</v>
      </c>
      <c r="U280" s="394">
        <f t="shared" si="9"/>
        <v>0</v>
      </c>
      <c r="W280" s="386"/>
      <c r="X280" s="386"/>
    </row>
    <row r="281" spans="1:24">
      <c r="A281" s="387" t="s">
        <v>188</v>
      </c>
      <c r="B281" s="389"/>
      <c r="C281" s="435"/>
      <c r="D281" s="389"/>
      <c r="E281" s="388"/>
      <c r="F281" s="359"/>
      <c r="G281" s="359"/>
      <c r="H281" s="359"/>
      <c r="I281" s="390"/>
      <c r="J281" s="358"/>
      <c r="K281" s="358"/>
      <c r="L281" s="358"/>
      <c r="M281" s="388"/>
      <c r="N281" s="437"/>
      <c r="O281" s="435"/>
      <c r="P281" s="428"/>
      <c r="Q281" s="392"/>
      <c r="R281" s="393">
        <f t="shared" si="8"/>
        <v>0</v>
      </c>
      <c r="S281" s="393">
        <f t="shared" si="8"/>
        <v>0</v>
      </c>
      <c r="T281" s="393">
        <f t="shared" si="8"/>
        <v>0</v>
      </c>
      <c r="U281" s="394">
        <f t="shared" si="9"/>
        <v>0</v>
      </c>
      <c r="W281" s="386"/>
      <c r="X281" s="386"/>
    </row>
    <row r="282" spans="1:24">
      <c r="A282" s="387" t="s">
        <v>188</v>
      </c>
      <c r="B282" s="389"/>
      <c r="C282" s="435"/>
      <c r="D282" s="389"/>
      <c r="E282" s="388"/>
      <c r="F282" s="359"/>
      <c r="G282" s="359"/>
      <c r="H282" s="359"/>
      <c r="I282" s="390"/>
      <c r="J282" s="358"/>
      <c r="K282" s="358"/>
      <c r="L282" s="358"/>
      <c r="M282" s="388"/>
      <c r="N282" s="437"/>
      <c r="O282" s="435"/>
      <c r="P282" s="428"/>
      <c r="Q282" s="392"/>
      <c r="R282" s="393">
        <f t="shared" si="8"/>
        <v>0</v>
      </c>
      <c r="S282" s="393">
        <f t="shared" si="8"/>
        <v>0</v>
      </c>
      <c r="T282" s="393">
        <f t="shared" si="8"/>
        <v>0</v>
      </c>
      <c r="U282" s="394">
        <f t="shared" si="9"/>
        <v>0</v>
      </c>
      <c r="W282" s="386"/>
      <c r="X282" s="386"/>
    </row>
    <row r="283" spans="1:24">
      <c r="A283" s="387" t="s">
        <v>188</v>
      </c>
      <c r="B283" s="389"/>
      <c r="C283" s="435"/>
      <c r="D283" s="389"/>
      <c r="E283" s="388"/>
      <c r="F283" s="359"/>
      <c r="G283" s="359"/>
      <c r="H283" s="359"/>
      <c r="I283" s="390"/>
      <c r="J283" s="358"/>
      <c r="K283" s="358"/>
      <c r="L283" s="358"/>
      <c r="M283" s="388"/>
      <c r="N283" s="437"/>
      <c r="O283" s="435"/>
      <c r="P283" s="428"/>
      <c r="Q283" s="392"/>
      <c r="R283" s="393">
        <f t="shared" si="8"/>
        <v>0</v>
      </c>
      <c r="S283" s="393">
        <f t="shared" si="8"/>
        <v>0</v>
      </c>
      <c r="T283" s="393">
        <f t="shared" si="8"/>
        <v>0</v>
      </c>
      <c r="U283" s="394">
        <f t="shared" si="9"/>
        <v>0</v>
      </c>
      <c r="W283" s="386"/>
      <c r="X283" s="386"/>
    </row>
    <row r="284" spans="1:24">
      <c r="A284" s="387" t="s">
        <v>188</v>
      </c>
      <c r="B284" s="389"/>
      <c r="C284" s="435"/>
      <c r="D284" s="389"/>
      <c r="E284" s="388"/>
      <c r="F284" s="359"/>
      <c r="G284" s="359"/>
      <c r="H284" s="359"/>
      <c r="I284" s="390"/>
      <c r="J284" s="358"/>
      <c r="K284" s="358"/>
      <c r="L284" s="358"/>
      <c r="M284" s="388"/>
      <c r="N284" s="437"/>
      <c r="O284" s="435"/>
      <c r="P284" s="428"/>
      <c r="Q284" s="392"/>
      <c r="R284" s="393">
        <f t="shared" si="8"/>
        <v>0</v>
      </c>
      <c r="S284" s="393">
        <f t="shared" si="8"/>
        <v>0</v>
      </c>
      <c r="T284" s="393">
        <f t="shared" si="8"/>
        <v>0</v>
      </c>
      <c r="U284" s="394">
        <f t="shared" si="9"/>
        <v>0</v>
      </c>
      <c r="W284" s="386"/>
      <c r="X284" s="386"/>
    </row>
    <row r="285" spans="1:24">
      <c r="A285" s="387" t="s">
        <v>188</v>
      </c>
      <c r="B285" s="389"/>
      <c r="C285" s="435"/>
      <c r="D285" s="389"/>
      <c r="E285" s="388"/>
      <c r="F285" s="359"/>
      <c r="G285" s="359"/>
      <c r="H285" s="359"/>
      <c r="I285" s="390"/>
      <c r="J285" s="358"/>
      <c r="K285" s="358"/>
      <c r="L285" s="358"/>
      <c r="M285" s="388"/>
      <c r="N285" s="437"/>
      <c r="O285" s="435"/>
      <c r="P285" s="428"/>
      <c r="Q285" s="392"/>
      <c r="R285" s="393">
        <f t="shared" si="8"/>
        <v>0</v>
      </c>
      <c r="S285" s="393">
        <f t="shared" si="8"/>
        <v>0</v>
      </c>
      <c r="T285" s="393">
        <f t="shared" si="8"/>
        <v>0</v>
      </c>
      <c r="U285" s="394">
        <f t="shared" si="9"/>
        <v>0</v>
      </c>
      <c r="W285" s="386"/>
      <c r="X285" s="386"/>
    </row>
    <row r="286" spans="1:24">
      <c r="A286" s="387" t="s">
        <v>188</v>
      </c>
      <c r="B286" s="389"/>
      <c r="C286" s="435"/>
      <c r="D286" s="389"/>
      <c r="E286" s="388"/>
      <c r="F286" s="359"/>
      <c r="G286" s="359"/>
      <c r="H286" s="359"/>
      <c r="I286" s="390"/>
      <c r="J286" s="358"/>
      <c r="K286" s="358"/>
      <c r="L286" s="358"/>
      <c r="M286" s="388"/>
      <c r="N286" s="437"/>
      <c r="O286" s="435"/>
      <c r="P286" s="428"/>
      <c r="Q286" s="392"/>
      <c r="R286" s="393">
        <f t="shared" si="8"/>
        <v>0</v>
      </c>
      <c r="S286" s="393">
        <f t="shared" si="8"/>
        <v>0</v>
      </c>
      <c r="T286" s="393">
        <f t="shared" si="8"/>
        <v>0</v>
      </c>
      <c r="U286" s="394">
        <f t="shared" si="9"/>
        <v>0</v>
      </c>
      <c r="W286" s="386"/>
      <c r="X286" s="386"/>
    </row>
    <row r="287" spans="1:24">
      <c r="A287" s="387" t="s">
        <v>188</v>
      </c>
      <c r="B287" s="389"/>
      <c r="C287" s="435"/>
      <c r="D287" s="389"/>
      <c r="E287" s="388"/>
      <c r="F287" s="359"/>
      <c r="G287" s="359"/>
      <c r="H287" s="359"/>
      <c r="I287" s="390"/>
      <c r="J287" s="358"/>
      <c r="K287" s="358"/>
      <c r="L287" s="358"/>
      <c r="M287" s="388"/>
      <c r="N287" s="437"/>
      <c r="O287" s="435"/>
      <c r="P287" s="428"/>
      <c r="Q287" s="392"/>
      <c r="R287" s="393">
        <f t="shared" si="8"/>
        <v>0</v>
      </c>
      <c r="S287" s="393">
        <f t="shared" si="8"/>
        <v>0</v>
      </c>
      <c r="T287" s="393">
        <f t="shared" si="8"/>
        <v>0</v>
      </c>
      <c r="U287" s="394">
        <f t="shared" si="9"/>
        <v>0</v>
      </c>
      <c r="W287" s="386"/>
      <c r="X287" s="386"/>
    </row>
    <row r="288" spans="1:24">
      <c r="A288" s="387" t="s">
        <v>188</v>
      </c>
      <c r="B288" s="389"/>
      <c r="C288" s="435"/>
      <c r="D288" s="389"/>
      <c r="E288" s="388"/>
      <c r="F288" s="359"/>
      <c r="G288" s="359"/>
      <c r="H288" s="359"/>
      <c r="I288" s="390"/>
      <c r="J288" s="358"/>
      <c r="K288" s="358"/>
      <c r="L288" s="358"/>
      <c r="M288" s="388"/>
      <c r="N288" s="437"/>
      <c r="O288" s="435"/>
      <c r="P288" s="428"/>
      <c r="Q288" s="392"/>
      <c r="R288" s="393">
        <f t="shared" si="8"/>
        <v>0</v>
      </c>
      <c r="S288" s="393">
        <f t="shared" si="8"/>
        <v>0</v>
      </c>
      <c r="T288" s="393">
        <f t="shared" si="8"/>
        <v>0</v>
      </c>
      <c r="U288" s="394">
        <f t="shared" si="9"/>
        <v>0</v>
      </c>
      <c r="W288" s="386"/>
      <c r="X288" s="386"/>
    </row>
    <row r="289" spans="1:24">
      <c r="A289" s="387" t="s">
        <v>188</v>
      </c>
      <c r="B289" s="389"/>
      <c r="C289" s="435"/>
      <c r="D289" s="389"/>
      <c r="E289" s="388"/>
      <c r="F289" s="359"/>
      <c r="G289" s="359"/>
      <c r="H289" s="359"/>
      <c r="I289" s="390"/>
      <c r="J289" s="358"/>
      <c r="K289" s="358"/>
      <c r="L289" s="358"/>
      <c r="M289" s="388"/>
      <c r="N289" s="437"/>
      <c r="O289" s="435"/>
      <c r="P289" s="428"/>
      <c r="Q289" s="392"/>
      <c r="R289" s="393">
        <f t="shared" si="8"/>
        <v>0</v>
      </c>
      <c r="S289" s="393">
        <f t="shared" si="8"/>
        <v>0</v>
      </c>
      <c r="T289" s="393">
        <f t="shared" si="8"/>
        <v>0</v>
      </c>
      <c r="U289" s="394">
        <f t="shared" si="9"/>
        <v>0</v>
      </c>
      <c r="W289" s="386"/>
      <c r="X289" s="386"/>
    </row>
    <row r="290" spans="1:24">
      <c r="A290" s="387" t="s">
        <v>188</v>
      </c>
      <c r="B290" s="389"/>
      <c r="C290" s="435"/>
      <c r="D290" s="389"/>
      <c r="E290" s="388"/>
      <c r="F290" s="359"/>
      <c r="G290" s="359"/>
      <c r="H290" s="359"/>
      <c r="I290" s="390"/>
      <c r="J290" s="358"/>
      <c r="K290" s="358"/>
      <c r="L290" s="358"/>
      <c r="M290" s="388"/>
      <c r="N290" s="437"/>
      <c r="O290" s="435"/>
      <c r="P290" s="428"/>
      <c r="Q290" s="392"/>
      <c r="R290" s="393">
        <f t="shared" si="8"/>
        <v>0</v>
      </c>
      <c r="S290" s="393">
        <f t="shared" si="8"/>
        <v>0</v>
      </c>
      <c r="T290" s="393">
        <f t="shared" si="8"/>
        <v>0</v>
      </c>
      <c r="U290" s="394">
        <f t="shared" si="9"/>
        <v>0</v>
      </c>
      <c r="W290" s="386"/>
      <c r="X290" s="386"/>
    </row>
    <row r="291" spans="1:24">
      <c r="A291" s="387" t="s">
        <v>188</v>
      </c>
      <c r="B291" s="389"/>
      <c r="C291" s="435"/>
      <c r="D291" s="389"/>
      <c r="E291" s="388"/>
      <c r="F291" s="359"/>
      <c r="G291" s="359"/>
      <c r="H291" s="359"/>
      <c r="I291" s="390"/>
      <c r="J291" s="358"/>
      <c r="K291" s="358"/>
      <c r="L291" s="358"/>
      <c r="M291" s="388"/>
      <c r="N291" s="437"/>
      <c r="O291" s="435"/>
      <c r="P291" s="428"/>
      <c r="Q291" s="392"/>
      <c r="R291" s="393">
        <f t="shared" si="8"/>
        <v>0</v>
      </c>
      <c r="S291" s="393">
        <f t="shared" si="8"/>
        <v>0</v>
      </c>
      <c r="T291" s="393">
        <f t="shared" si="8"/>
        <v>0</v>
      </c>
      <c r="U291" s="394">
        <f t="shared" si="9"/>
        <v>0</v>
      </c>
      <c r="W291" s="386"/>
      <c r="X291" s="386"/>
    </row>
    <row r="292" spans="1:24">
      <c r="A292" s="387" t="s">
        <v>188</v>
      </c>
      <c r="B292" s="389"/>
      <c r="C292" s="435"/>
      <c r="D292" s="389"/>
      <c r="E292" s="388"/>
      <c r="F292" s="359"/>
      <c r="G292" s="359"/>
      <c r="H292" s="359"/>
      <c r="I292" s="390"/>
      <c r="J292" s="358"/>
      <c r="K292" s="358"/>
      <c r="L292" s="358"/>
      <c r="M292" s="388"/>
      <c r="N292" s="437"/>
      <c r="O292" s="435"/>
      <c r="P292" s="428"/>
      <c r="Q292" s="392"/>
      <c r="R292" s="393">
        <f t="shared" si="8"/>
        <v>0</v>
      </c>
      <c r="S292" s="393">
        <f t="shared" si="8"/>
        <v>0</v>
      </c>
      <c r="T292" s="393">
        <f t="shared" si="8"/>
        <v>0</v>
      </c>
      <c r="U292" s="394">
        <f t="shared" si="9"/>
        <v>0</v>
      </c>
      <c r="W292" s="386"/>
      <c r="X292" s="386"/>
    </row>
    <row r="293" spans="1:24">
      <c r="A293" s="387" t="s">
        <v>188</v>
      </c>
      <c r="B293" s="389"/>
      <c r="C293" s="435"/>
      <c r="D293" s="389"/>
      <c r="E293" s="388"/>
      <c r="F293" s="359"/>
      <c r="G293" s="359"/>
      <c r="H293" s="359"/>
      <c r="I293" s="390"/>
      <c r="J293" s="358"/>
      <c r="K293" s="358"/>
      <c r="L293" s="358"/>
      <c r="M293" s="388"/>
      <c r="N293" s="437"/>
      <c r="O293" s="435"/>
      <c r="P293" s="428"/>
      <c r="Q293" s="392"/>
      <c r="R293" s="393">
        <f t="shared" si="8"/>
        <v>0</v>
      </c>
      <c r="S293" s="393">
        <f t="shared" si="8"/>
        <v>0</v>
      </c>
      <c r="T293" s="393">
        <f t="shared" si="8"/>
        <v>0</v>
      </c>
      <c r="U293" s="394">
        <f t="shared" si="9"/>
        <v>0</v>
      </c>
      <c r="W293" s="386"/>
      <c r="X293" s="386"/>
    </row>
    <row r="294" spans="1:24">
      <c r="A294" s="387" t="s">
        <v>188</v>
      </c>
      <c r="B294" s="389"/>
      <c r="C294" s="435"/>
      <c r="D294" s="389"/>
      <c r="E294" s="388"/>
      <c r="F294" s="359"/>
      <c r="G294" s="359"/>
      <c r="H294" s="359"/>
      <c r="I294" s="390"/>
      <c r="J294" s="358"/>
      <c r="K294" s="358"/>
      <c r="L294" s="358"/>
      <c r="M294" s="388"/>
      <c r="N294" s="437"/>
      <c r="O294" s="435"/>
      <c r="P294" s="428"/>
      <c r="Q294" s="392"/>
      <c r="R294" s="393">
        <f t="shared" si="8"/>
        <v>0</v>
      </c>
      <c r="S294" s="393">
        <f t="shared" si="8"/>
        <v>0</v>
      </c>
      <c r="T294" s="393">
        <f t="shared" si="8"/>
        <v>0</v>
      </c>
      <c r="U294" s="394">
        <f t="shared" si="9"/>
        <v>0</v>
      </c>
      <c r="W294" s="386"/>
      <c r="X294" s="386"/>
    </row>
    <row r="295" spans="1:24">
      <c r="A295" s="387" t="s">
        <v>188</v>
      </c>
      <c r="B295" s="389"/>
      <c r="C295" s="435"/>
      <c r="D295" s="389"/>
      <c r="E295" s="388"/>
      <c r="F295" s="359"/>
      <c r="G295" s="359"/>
      <c r="H295" s="359"/>
      <c r="I295" s="390"/>
      <c r="J295" s="358"/>
      <c r="K295" s="358"/>
      <c r="L295" s="358"/>
      <c r="M295" s="388"/>
      <c r="N295" s="437"/>
      <c r="O295" s="435"/>
      <c r="P295" s="428"/>
      <c r="Q295" s="392"/>
      <c r="R295" s="393">
        <f t="shared" si="8"/>
        <v>0</v>
      </c>
      <c r="S295" s="393">
        <f t="shared" si="8"/>
        <v>0</v>
      </c>
      <c r="T295" s="393">
        <f t="shared" si="8"/>
        <v>0</v>
      </c>
      <c r="U295" s="394">
        <f t="shared" si="9"/>
        <v>0</v>
      </c>
      <c r="W295" s="386"/>
      <c r="X295" s="386"/>
    </row>
    <row r="296" spans="1:24">
      <c r="A296" s="387" t="s">
        <v>188</v>
      </c>
      <c r="B296" s="389"/>
      <c r="C296" s="435"/>
      <c r="D296" s="389"/>
      <c r="E296" s="388"/>
      <c r="F296" s="359"/>
      <c r="G296" s="359"/>
      <c r="H296" s="359"/>
      <c r="I296" s="390"/>
      <c r="J296" s="358"/>
      <c r="K296" s="358"/>
      <c r="L296" s="358"/>
      <c r="M296" s="388"/>
      <c r="N296" s="437"/>
      <c r="O296" s="435"/>
      <c r="P296" s="428"/>
      <c r="Q296" s="392"/>
      <c r="R296" s="393">
        <f t="shared" si="8"/>
        <v>0</v>
      </c>
      <c r="S296" s="393">
        <f t="shared" si="8"/>
        <v>0</v>
      </c>
      <c r="T296" s="393">
        <f t="shared" si="8"/>
        <v>0</v>
      </c>
      <c r="U296" s="394">
        <f t="shared" si="9"/>
        <v>0</v>
      </c>
      <c r="W296" s="386"/>
      <c r="X296" s="386"/>
    </row>
    <row r="297" spans="1:24">
      <c r="A297" s="387" t="s">
        <v>188</v>
      </c>
      <c r="B297" s="389"/>
      <c r="C297" s="435"/>
      <c r="D297" s="389"/>
      <c r="E297" s="388"/>
      <c r="F297" s="359"/>
      <c r="G297" s="359"/>
      <c r="H297" s="359"/>
      <c r="I297" s="390"/>
      <c r="J297" s="358"/>
      <c r="K297" s="358"/>
      <c r="L297" s="358"/>
      <c r="M297" s="388"/>
      <c r="N297" s="437"/>
      <c r="O297" s="435"/>
      <c r="P297" s="428"/>
      <c r="Q297" s="392"/>
      <c r="R297" s="393">
        <f t="shared" si="8"/>
        <v>0</v>
      </c>
      <c r="S297" s="393">
        <f t="shared" si="8"/>
        <v>0</v>
      </c>
      <c r="T297" s="393">
        <f t="shared" si="8"/>
        <v>0</v>
      </c>
      <c r="U297" s="394">
        <f t="shared" si="9"/>
        <v>0</v>
      </c>
      <c r="W297" s="386"/>
      <c r="X297" s="386"/>
    </row>
    <row r="298" spans="1:24">
      <c r="A298" s="387" t="s">
        <v>188</v>
      </c>
      <c r="B298" s="389"/>
      <c r="C298" s="435"/>
      <c r="D298" s="389"/>
      <c r="E298" s="388"/>
      <c r="F298" s="359"/>
      <c r="G298" s="359"/>
      <c r="H298" s="359"/>
      <c r="I298" s="390"/>
      <c r="J298" s="358"/>
      <c r="K298" s="358"/>
      <c r="L298" s="358"/>
      <c r="M298" s="388"/>
      <c r="N298" s="437"/>
      <c r="O298" s="435"/>
      <c r="P298" s="428"/>
      <c r="Q298" s="392"/>
      <c r="R298" s="393">
        <f t="shared" si="8"/>
        <v>0</v>
      </c>
      <c r="S298" s="393">
        <f t="shared" si="8"/>
        <v>0</v>
      </c>
      <c r="T298" s="393">
        <f t="shared" si="8"/>
        <v>0</v>
      </c>
      <c r="U298" s="394">
        <f t="shared" si="9"/>
        <v>0</v>
      </c>
      <c r="W298" s="386"/>
      <c r="X298" s="386"/>
    </row>
    <row r="299" spans="1:24">
      <c r="A299" s="387" t="s">
        <v>188</v>
      </c>
      <c r="B299" s="389"/>
      <c r="C299" s="435"/>
      <c r="D299" s="389"/>
      <c r="E299" s="388"/>
      <c r="F299" s="359"/>
      <c r="G299" s="359"/>
      <c r="H299" s="359"/>
      <c r="I299" s="390"/>
      <c r="J299" s="358"/>
      <c r="K299" s="358"/>
      <c r="L299" s="358"/>
      <c r="M299" s="388"/>
      <c r="N299" s="437"/>
      <c r="O299" s="435"/>
      <c r="P299" s="428"/>
      <c r="Q299" s="392"/>
      <c r="R299" s="393">
        <f t="shared" si="8"/>
        <v>0</v>
      </c>
      <c r="S299" s="393">
        <f t="shared" si="8"/>
        <v>0</v>
      </c>
      <c r="T299" s="393">
        <f t="shared" si="8"/>
        <v>0</v>
      </c>
      <c r="U299" s="394">
        <f t="shared" si="9"/>
        <v>0</v>
      </c>
      <c r="W299" s="386"/>
      <c r="X299" s="386"/>
    </row>
    <row r="300" spans="1:24">
      <c r="A300" s="387" t="s">
        <v>188</v>
      </c>
      <c r="B300" s="389"/>
      <c r="C300" s="435"/>
      <c r="D300" s="389"/>
      <c r="E300" s="388"/>
      <c r="F300" s="359"/>
      <c r="G300" s="359"/>
      <c r="H300" s="359"/>
      <c r="I300" s="390"/>
      <c r="J300" s="358"/>
      <c r="K300" s="358"/>
      <c r="L300" s="358"/>
      <c r="M300" s="388"/>
      <c r="N300" s="437"/>
      <c r="O300" s="435"/>
      <c r="P300" s="428"/>
      <c r="Q300" s="392"/>
      <c r="R300" s="393">
        <f t="shared" si="8"/>
        <v>0</v>
      </c>
      <c r="S300" s="393">
        <f t="shared" si="8"/>
        <v>0</v>
      </c>
      <c r="T300" s="393">
        <f t="shared" si="8"/>
        <v>0</v>
      </c>
      <c r="U300" s="394">
        <f t="shared" si="9"/>
        <v>0</v>
      </c>
      <c r="W300" s="386"/>
      <c r="X300" s="386"/>
    </row>
    <row r="301" spans="1:24">
      <c r="A301" s="387" t="s">
        <v>188</v>
      </c>
      <c r="B301" s="389"/>
      <c r="C301" s="435"/>
      <c r="D301" s="389"/>
      <c r="E301" s="388"/>
      <c r="F301" s="359"/>
      <c r="G301" s="359"/>
      <c r="H301" s="359"/>
      <c r="I301" s="390"/>
      <c r="J301" s="358"/>
      <c r="K301" s="358"/>
      <c r="L301" s="358"/>
      <c r="M301" s="388"/>
      <c r="N301" s="437"/>
      <c r="O301" s="435"/>
      <c r="P301" s="428"/>
      <c r="Q301" s="392"/>
      <c r="R301" s="393">
        <f t="shared" si="8"/>
        <v>0</v>
      </c>
      <c r="S301" s="393">
        <f t="shared" si="8"/>
        <v>0</v>
      </c>
      <c r="T301" s="393">
        <f t="shared" si="8"/>
        <v>0</v>
      </c>
      <c r="U301" s="394">
        <f t="shared" si="9"/>
        <v>0</v>
      </c>
      <c r="W301" s="386"/>
      <c r="X301" s="386"/>
    </row>
    <row r="302" spans="1:24">
      <c r="A302" s="387" t="s">
        <v>188</v>
      </c>
      <c r="B302" s="389"/>
      <c r="C302" s="435"/>
      <c r="D302" s="389"/>
      <c r="E302" s="388"/>
      <c r="F302" s="359"/>
      <c r="G302" s="359"/>
      <c r="H302" s="359"/>
      <c r="I302" s="390"/>
      <c r="J302" s="358"/>
      <c r="K302" s="358"/>
      <c r="L302" s="358"/>
      <c r="M302" s="388"/>
      <c r="N302" s="437"/>
      <c r="O302" s="435"/>
      <c r="P302" s="428"/>
      <c r="Q302" s="392"/>
      <c r="R302" s="393">
        <f t="shared" si="8"/>
        <v>0</v>
      </c>
      <c r="S302" s="393">
        <f t="shared" si="8"/>
        <v>0</v>
      </c>
      <c r="T302" s="393">
        <f t="shared" si="8"/>
        <v>0</v>
      </c>
      <c r="U302" s="394">
        <f t="shared" si="9"/>
        <v>0</v>
      </c>
      <c r="W302" s="386"/>
      <c r="X302" s="386"/>
    </row>
    <row r="303" spans="1:24">
      <c r="A303" s="387" t="s">
        <v>188</v>
      </c>
      <c r="B303" s="389"/>
      <c r="C303" s="435"/>
      <c r="D303" s="389"/>
      <c r="E303" s="388"/>
      <c r="F303" s="359"/>
      <c r="G303" s="359"/>
      <c r="H303" s="359"/>
      <c r="I303" s="390"/>
      <c r="J303" s="358"/>
      <c r="K303" s="358"/>
      <c r="L303" s="358"/>
      <c r="M303" s="388"/>
      <c r="N303" s="437"/>
      <c r="O303" s="435"/>
      <c r="P303" s="428"/>
      <c r="Q303" s="392"/>
      <c r="R303" s="393">
        <f t="shared" si="8"/>
        <v>0</v>
      </c>
      <c r="S303" s="393">
        <f t="shared" si="8"/>
        <v>0</v>
      </c>
      <c r="T303" s="393">
        <f t="shared" si="8"/>
        <v>0</v>
      </c>
      <c r="U303" s="394">
        <f t="shared" si="9"/>
        <v>0</v>
      </c>
      <c r="W303" s="386"/>
      <c r="X303" s="386"/>
    </row>
    <row r="304" spans="1:24">
      <c r="A304" s="387" t="s">
        <v>188</v>
      </c>
      <c r="B304" s="389"/>
      <c r="C304" s="435"/>
      <c r="D304" s="389"/>
      <c r="E304" s="388"/>
      <c r="F304" s="359"/>
      <c r="G304" s="359"/>
      <c r="H304" s="359"/>
      <c r="I304" s="390"/>
      <c r="J304" s="358"/>
      <c r="K304" s="358"/>
      <c r="L304" s="358"/>
      <c r="M304" s="388"/>
      <c r="N304" s="437"/>
      <c r="O304" s="435"/>
      <c r="P304" s="428"/>
      <c r="Q304" s="392"/>
      <c r="R304" s="393">
        <f t="shared" si="8"/>
        <v>0</v>
      </c>
      <c r="S304" s="393">
        <f t="shared" si="8"/>
        <v>0</v>
      </c>
      <c r="T304" s="393">
        <f t="shared" si="8"/>
        <v>0</v>
      </c>
      <c r="U304" s="394">
        <f t="shared" si="9"/>
        <v>0</v>
      </c>
      <c r="W304" s="386"/>
      <c r="X304" s="386"/>
    </row>
    <row r="305" spans="1:24">
      <c r="A305" s="387" t="s">
        <v>188</v>
      </c>
      <c r="B305" s="389"/>
      <c r="C305" s="435"/>
      <c r="D305" s="389"/>
      <c r="E305" s="388"/>
      <c r="F305" s="359"/>
      <c r="G305" s="359"/>
      <c r="H305" s="359"/>
      <c r="I305" s="390"/>
      <c r="J305" s="358"/>
      <c r="K305" s="358"/>
      <c r="L305" s="358"/>
      <c r="M305" s="388"/>
      <c r="N305" s="437"/>
      <c r="O305" s="435"/>
      <c r="P305" s="428"/>
      <c r="Q305" s="392"/>
      <c r="R305" s="393">
        <f t="shared" si="8"/>
        <v>0</v>
      </c>
      <c r="S305" s="393">
        <f t="shared" si="8"/>
        <v>0</v>
      </c>
      <c r="T305" s="393">
        <f t="shared" si="8"/>
        <v>0</v>
      </c>
      <c r="U305" s="394">
        <f t="shared" si="9"/>
        <v>0</v>
      </c>
      <c r="W305" s="386"/>
      <c r="X305" s="386"/>
    </row>
    <row r="306" spans="1:24">
      <c r="A306" s="387" t="s">
        <v>188</v>
      </c>
      <c r="B306" s="389"/>
      <c r="C306" s="435"/>
      <c r="D306" s="389"/>
      <c r="E306" s="388"/>
      <c r="F306" s="359"/>
      <c r="G306" s="359"/>
      <c r="H306" s="359"/>
      <c r="I306" s="390"/>
      <c r="J306" s="358"/>
      <c r="K306" s="358"/>
      <c r="L306" s="358"/>
      <c r="M306" s="388"/>
      <c r="N306" s="437"/>
      <c r="O306" s="435"/>
      <c r="P306" s="428"/>
      <c r="Q306" s="392"/>
      <c r="R306" s="393">
        <f t="shared" si="8"/>
        <v>0</v>
      </c>
      <c r="S306" s="393">
        <f t="shared" si="8"/>
        <v>0</v>
      </c>
      <c r="T306" s="393">
        <f t="shared" si="8"/>
        <v>0</v>
      </c>
      <c r="U306" s="394">
        <f t="shared" si="9"/>
        <v>0</v>
      </c>
      <c r="W306" s="386"/>
      <c r="X306" s="386"/>
    </row>
    <row r="307" spans="1:24">
      <c r="A307" s="387" t="s">
        <v>188</v>
      </c>
      <c r="B307" s="389"/>
      <c r="C307" s="435"/>
      <c r="D307" s="389"/>
      <c r="E307" s="388"/>
      <c r="F307" s="359"/>
      <c r="G307" s="359"/>
      <c r="H307" s="359"/>
      <c r="I307" s="390"/>
      <c r="J307" s="358"/>
      <c r="K307" s="358"/>
      <c r="L307" s="358"/>
      <c r="M307" s="388"/>
      <c r="N307" s="437"/>
      <c r="O307" s="435"/>
      <c r="P307" s="428"/>
      <c r="Q307" s="392"/>
      <c r="R307" s="393">
        <f t="shared" si="8"/>
        <v>0</v>
      </c>
      <c r="S307" s="393">
        <f t="shared" si="8"/>
        <v>0</v>
      </c>
      <c r="T307" s="393">
        <f t="shared" si="8"/>
        <v>0</v>
      </c>
      <c r="U307" s="394">
        <f t="shared" si="9"/>
        <v>0</v>
      </c>
      <c r="W307" s="386"/>
      <c r="X307" s="386"/>
    </row>
    <row r="308" spans="1:24">
      <c r="A308" s="387" t="s">
        <v>188</v>
      </c>
      <c r="B308" s="389"/>
      <c r="C308" s="435"/>
      <c r="D308" s="389"/>
      <c r="E308" s="388"/>
      <c r="F308" s="359"/>
      <c r="G308" s="359"/>
      <c r="H308" s="359"/>
      <c r="I308" s="390"/>
      <c r="J308" s="358"/>
      <c r="K308" s="358"/>
      <c r="L308" s="358"/>
      <c r="M308" s="388"/>
      <c r="N308" s="437"/>
      <c r="O308" s="435"/>
      <c r="P308" s="428"/>
      <c r="Q308" s="392"/>
      <c r="R308" s="393">
        <f t="shared" si="8"/>
        <v>0</v>
      </c>
      <c r="S308" s="393">
        <f t="shared" si="8"/>
        <v>0</v>
      </c>
      <c r="T308" s="393">
        <f t="shared" si="8"/>
        <v>0</v>
      </c>
      <c r="U308" s="394">
        <f t="shared" si="9"/>
        <v>0</v>
      </c>
      <c r="W308" s="386"/>
      <c r="X308" s="386"/>
    </row>
    <row r="309" spans="1:24">
      <c r="A309" s="387" t="s">
        <v>188</v>
      </c>
      <c r="B309" s="389"/>
      <c r="C309" s="435"/>
      <c r="D309" s="389"/>
      <c r="E309" s="388"/>
      <c r="F309" s="359"/>
      <c r="G309" s="359"/>
      <c r="H309" s="359"/>
      <c r="I309" s="390"/>
      <c r="J309" s="358"/>
      <c r="K309" s="358"/>
      <c r="L309" s="358"/>
      <c r="M309" s="388"/>
      <c r="N309" s="437"/>
      <c r="O309" s="435"/>
      <c r="P309" s="428"/>
      <c r="Q309" s="392"/>
      <c r="R309" s="393">
        <f t="shared" si="8"/>
        <v>0</v>
      </c>
      <c r="S309" s="393">
        <f t="shared" si="8"/>
        <v>0</v>
      </c>
      <c r="T309" s="393">
        <f t="shared" si="8"/>
        <v>0</v>
      </c>
      <c r="U309" s="394">
        <f t="shared" si="9"/>
        <v>0</v>
      </c>
      <c r="W309" s="386"/>
      <c r="X309" s="386"/>
    </row>
    <row r="310" spans="1:24">
      <c r="A310" s="387" t="s">
        <v>188</v>
      </c>
      <c r="B310" s="389"/>
      <c r="C310" s="435"/>
      <c r="D310" s="389"/>
      <c r="E310" s="388"/>
      <c r="F310" s="359"/>
      <c r="G310" s="359"/>
      <c r="H310" s="359"/>
      <c r="I310" s="390"/>
      <c r="J310" s="358"/>
      <c r="K310" s="358"/>
      <c r="L310" s="358"/>
      <c r="M310" s="388"/>
      <c r="N310" s="437"/>
      <c r="O310" s="435"/>
      <c r="P310" s="428"/>
      <c r="Q310" s="392"/>
      <c r="R310" s="393">
        <f t="shared" si="8"/>
        <v>0</v>
      </c>
      <c r="S310" s="393">
        <f t="shared" si="8"/>
        <v>0</v>
      </c>
      <c r="T310" s="393">
        <f t="shared" si="8"/>
        <v>0</v>
      </c>
      <c r="U310" s="394">
        <f t="shared" si="9"/>
        <v>0</v>
      </c>
      <c r="W310" s="386"/>
      <c r="X310" s="386"/>
    </row>
    <row r="311" spans="1:24">
      <c r="A311" s="387" t="s">
        <v>188</v>
      </c>
      <c r="B311" s="389"/>
      <c r="C311" s="435"/>
      <c r="D311" s="389"/>
      <c r="E311" s="388"/>
      <c r="F311" s="359"/>
      <c r="G311" s="359"/>
      <c r="H311" s="359"/>
      <c r="I311" s="390"/>
      <c r="J311" s="358"/>
      <c r="K311" s="358"/>
      <c r="L311" s="358"/>
      <c r="M311" s="388"/>
      <c r="N311" s="437"/>
      <c r="O311" s="435"/>
      <c r="P311" s="428"/>
      <c r="Q311" s="392"/>
      <c r="R311" s="393">
        <f t="shared" si="8"/>
        <v>0</v>
      </c>
      <c r="S311" s="393">
        <f t="shared" si="8"/>
        <v>0</v>
      </c>
      <c r="T311" s="393">
        <f t="shared" si="8"/>
        <v>0</v>
      </c>
      <c r="U311" s="394">
        <f t="shared" si="9"/>
        <v>0</v>
      </c>
      <c r="W311" s="386"/>
      <c r="X311" s="386"/>
    </row>
    <row r="312" spans="1:24">
      <c r="A312" s="387" t="s">
        <v>188</v>
      </c>
      <c r="B312" s="389"/>
      <c r="C312" s="435"/>
      <c r="D312" s="389"/>
      <c r="E312" s="388"/>
      <c r="F312" s="359"/>
      <c r="G312" s="359"/>
      <c r="H312" s="359"/>
      <c r="I312" s="390"/>
      <c r="J312" s="358"/>
      <c r="K312" s="358"/>
      <c r="L312" s="358"/>
      <c r="M312" s="388"/>
      <c r="N312" s="437"/>
      <c r="O312" s="435"/>
      <c r="P312" s="428"/>
      <c r="Q312" s="392"/>
      <c r="R312" s="393">
        <f t="shared" si="8"/>
        <v>0</v>
      </c>
      <c r="S312" s="393">
        <f t="shared" si="8"/>
        <v>0</v>
      </c>
      <c r="T312" s="393">
        <f t="shared" si="8"/>
        <v>0</v>
      </c>
      <c r="U312" s="394">
        <f t="shared" si="9"/>
        <v>0</v>
      </c>
      <c r="W312" s="386"/>
      <c r="X312" s="386"/>
    </row>
    <row r="313" spans="1:24">
      <c r="A313" s="387" t="s">
        <v>188</v>
      </c>
      <c r="B313" s="389"/>
      <c r="C313" s="435"/>
      <c r="D313" s="389"/>
      <c r="E313" s="388"/>
      <c r="F313" s="359"/>
      <c r="G313" s="359"/>
      <c r="H313" s="359"/>
      <c r="I313" s="390"/>
      <c r="J313" s="358"/>
      <c r="K313" s="358"/>
      <c r="L313" s="358"/>
      <c r="M313" s="388"/>
      <c r="N313" s="437"/>
      <c r="O313" s="435"/>
      <c r="P313" s="428"/>
      <c r="Q313" s="392"/>
      <c r="R313" s="393">
        <f t="shared" si="8"/>
        <v>0</v>
      </c>
      <c r="S313" s="393">
        <f t="shared" si="8"/>
        <v>0</v>
      </c>
      <c r="T313" s="393">
        <f t="shared" si="8"/>
        <v>0</v>
      </c>
      <c r="U313" s="394">
        <f t="shared" si="9"/>
        <v>0</v>
      </c>
      <c r="W313" s="386"/>
      <c r="X313" s="386"/>
    </row>
    <row r="314" spans="1:24">
      <c r="A314" s="387" t="s">
        <v>188</v>
      </c>
      <c r="B314" s="389"/>
      <c r="C314" s="435"/>
      <c r="D314" s="389"/>
      <c r="E314" s="388"/>
      <c r="F314" s="359"/>
      <c r="G314" s="359"/>
      <c r="H314" s="359"/>
      <c r="I314" s="390"/>
      <c r="J314" s="358"/>
      <c r="K314" s="358"/>
      <c r="L314" s="358"/>
      <c r="M314" s="388"/>
      <c r="N314" s="437"/>
      <c r="O314" s="435"/>
      <c r="P314" s="428"/>
      <c r="Q314" s="392"/>
      <c r="R314" s="393">
        <f t="shared" si="8"/>
        <v>0</v>
      </c>
      <c r="S314" s="393">
        <f t="shared" si="8"/>
        <v>0</v>
      </c>
      <c r="T314" s="393">
        <f t="shared" si="8"/>
        <v>0</v>
      </c>
      <c r="U314" s="394">
        <f t="shared" si="9"/>
        <v>0</v>
      </c>
      <c r="W314" s="386"/>
      <c r="X314" s="386"/>
    </row>
    <row r="315" spans="1:24">
      <c r="A315" s="387" t="s">
        <v>188</v>
      </c>
      <c r="B315" s="389"/>
      <c r="C315" s="435"/>
      <c r="D315" s="389"/>
      <c r="E315" s="388"/>
      <c r="F315" s="359"/>
      <c r="G315" s="359"/>
      <c r="H315" s="359"/>
      <c r="I315" s="390"/>
      <c r="J315" s="358"/>
      <c r="K315" s="358"/>
      <c r="L315" s="358"/>
      <c r="M315" s="388"/>
      <c r="N315" s="437"/>
      <c r="O315" s="435"/>
      <c r="P315" s="428"/>
      <c r="Q315" s="392"/>
      <c r="R315" s="393">
        <f t="shared" si="8"/>
        <v>0</v>
      </c>
      <c r="S315" s="393">
        <f t="shared" si="8"/>
        <v>0</v>
      </c>
      <c r="T315" s="393">
        <f t="shared" si="8"/>
        <v>0</v>
      </c>
      <c r="U315" s="394">
        <f t="shared" si="9"/>
        <v>0</v>
      </c>
      <c r="W315" s="386"/>
      <c r="X315" s="386"/>
    </row>
    <row r="316" spans="1:24">
      <c r="A316" s="387" t="s">
        <v>188</v>
      </c>
      <c r="B316" s="389"/>
      <c r="C316" s="435"/>
      <c r="D316" s="389"/>
      <c r="E316" s="388"/>
      <c r="F316" s="359"/>
      <c r="G316" s="359"/>
      <c r="H316" s="359"/>
      <c r="I316" s="390"/>
      <c r="J316" s="358"/>
      <c r="K316" s="358"/>
      <c r="L316" s="358"/>
      <c r="M316" s="388"/>
      <c r="N316" s="437"/>
      <c r="O316" s="435"/>
      <c r="P316" s="428"/>
      <c r="Q316" s="392"/>
      <c r="R316" s="393">
        <f t="shared" si="8"/>
        <v>0</v>
      </c>
      <c r="S316" s="393">
        <f t="shared" si="8"/>
        <v>0</v>
      </c>
      <c r="T316" s="393">
        <f t="shared" si="8"/>
        <v>0</v>
      </c>
      <c r="U316" s="394">
        <f t="shared" si="9"/>
        <v>0</v>
      </c>
      <c r="W316" s="386"/>
      <c r="X316" s="386"/>
    </row>
    <row r="317" spans="1:24">
      <c r="A317" s="387" t="s">
        <v>188</v>
      </c>
      <c r="B317" s="389"/>
      <c r="C317" s="435"/>
      <c r="D317" s="389"/>
      <c r="E317" s="388"/>
      <c r="F317" s="359"/>
      <c r="G317" s="359"/>
      <c r="H317" s="359"/>
      <c r="I317" s="390"/>
      <c r="J317" s="358"/>
      <c r="K317" s="358"/>
      <c r="L317" s="358"/>
      <c r="M317" s="388"/>
      <c r="N317" s="437"/>
      <c r="O317" s="435"/>
      <c r="P317" s="428"/>
      <c r="Q317" s="392"/>
      <c r="R317" s="393">
        <f t="shared" si="8"/>
        <v>0</v>
      </c>
      <c r="S317" s="393">
        <f t="shared" si="8"/>
        <v>0</v>
      </c>
      <c r="T317" s="393">
        <f t="shared" si="8"/>
        <v>0</v>
      </c>
      <c r="U317" s="394">
        <f t="shared" si="9"/>
        <v>0</v>
      </c>
      <c r="W317" s="386"/>
      <c r="X317" s="386"/>
    </row>
    <row r="318" spans="1:24">
      <c r="A318" s="387" t="s">
        <v>188</v>
      </c>
      <c r="B318" s="389"/>
      <c r="C318" s="435"/>
      <c r="D318" s="389"/>
      <c r="E318" s="388"/>
      <c r="F318" s="359"/>
      <c r="G318" s="359"/>
      <c r="H318" s="359"/>
      <c r="I318" s="390"/>
      <c r="J318" s="358"/>
      <c r="K318" s="358"/>
      <c r="L318" s="358"/>
      <c r="M318" s="388"/>
      <c r="N318" s="437"/>
      <c r="O318" s="435"/>
      <c r="P318" s="428"/>
      <c r="Q318" s="392"/>
      <c r="R318" s="393">
        <f t="shared" si="8"/>
        <v>0</v>
      </c>
      <c r="S318" s="393">
        <f t="shared" si="8"/>
        <v>0</v>
      </c>
      <c r="T318" s="393">
        <f t="shared" si="8"/>
        <v>0</v>
      </c>
      <c r="U318" s="394">
        <f t="shared" si="9"/>
        <v>0</v>
      </c>
      <c r="W318" s="386"/>
      <c r="X318" s="386"/>
    </row>
    <row r="319" spans="1:24">
      <c r="A319" s="387" t="s">
        <v>188</v>
      </c>
      <c r="B319" s="389"/>
      <c r="C319" s="435"/>
      <c r="D319" s="389"/>
      <c r="E319" s="388"/>
      <c r="F319" s="359"/>
      <c r="G319" s="359"/>
      <c r="H319" s="359"/>
      <c r="I319" s="390"/>
      <c r="J319" s="358"/>
      <c r="K319" s="358"/>
      <c r="L319" s="358"/>
      <c r="M319" s="388"/>
      <c r="N319" s="437"/>
      <c r="O319" s="435"/>
      <c r="P319" s="428"/>
      <c r="Q319" s="392"/>
      <c r="R319" s="393">
        <f t="shared" si="8"/>
        <v>0</v>
      </c>
      <c r="S319" s="393">
        <f t="shared" si="8"/>
        <v>0</v>
      </c>
      <c r="T319" s="393">
        <f t="shared" si="8"/>
        <v>0</v>
      </c>
      <c r="U319" s="394">
        <f t="shared" si="9"/>
        <v>0</v>
      </c>
      <c r="W319" s="386"/>
      <c r="X319" s="386"/>
    </row>
    <row r="320" spans="1:24">
      <c r="A320" s="387" t="s">
        <v>188</v>
      </c>
      <c r="B320" s="389"/>
      <c r="C320" s="435"/>
      <c r="D320" s="389"/>
      <c r="E320" s="388"/>
      <c r="F320" s="359"/>
      <c r="G320" s="359"/>
      <c r="H320" s="359"/>
      <c r="I320" s="390"/>
      <c r="J320" s="358"/>
      <c r="K320" s="358"/>
      <c r="L320" s="358"/>
      <c r="M320" s="388"/>
      <c r="N320" s="437"/>
      <c r="O320" s="435"/>
      <c r="P320" s="428"/>
      <c r="Q320" s="392"/>
      <c r="R320" s="393">
        <f t="shared" si="8"/>
        <v>0</v>
      </c>
      <c r="S320" s="393">
        <f t="shared" si="8"/>
        <v>0</v>
      </c>
      <c r="T320" s="393">
        <f t="shared" si="8"/>
        <v>0</v>
      </c>
      <c r="U320" s="394">
        <f t="shared" si="9"/>
        <v>0</v>
      </c>
      <c r="W320" s="386"/>
      <c r="X320" s="386"/>
    </row>
    <row r="321" spans="1:24">
      <c r="A321" s="387" t="s">
        <v>188</v>
      </c>
      <c r="B321" s="389"/>
      <c r="C321" s="435"/>
      <c r="D321" s="389"/>
      <c r="E321" s="388"/>
      <c r="F321" s="359"/>
      <c r="G321" s="359"/>
      <c r="H321" s="359"/>
      <c r="I321" s="390"/>
      <c r="J321" s="358"/>
      <c r="K321" s="358"/>
      <c r="L321" s="358"/>
      <c r="M321" s="388"/>
      <c r="N321" s="437"/>
      <c r="O321" s="435"/>
      <c r="P321" s="428"/>
      <c r="Q321" s="392"/>
      <c r="R321" s="393">
        <f t="shared" si="8"/>
        <v>0</v>
      </c>
      <c r="S321" s="393">
        <f t="shared" si="8"/>
        <v>0</v>
      </c>
      <c r="T321" s="393">
        <f t="shared" si="8"/>
        <v>0</v>
      </c>
      <c r="U321" s="394">
        <f t="shared" si="9"/>
        <v>0</v>
      </c>
      <c r="W321" s="386"/>
      <c r="X321" s="386"/>
    </row>
    <row r="322" spans="1:24">
      <c r="A322" s="387" t="s">
        <v>188</v>
      </c>
      <c r="B322" s="389"/>
      <c r="C322" s="435"/>
      <c r="D322" s="389"/>
      <c r="E322" s="388"/>
      <c r="F322" s="359"/>
      <c r="G322" s="359"/>
      <c r="H322" s="359"/>
      <c r="I322" s="390"/>
      <c r="J322" s="358"/>
      <c r="K322" s="358"/>
      <c r="L322" s="358"/>
      <c r="M322" s="388"/>
      <c r="N322" s="437"/>
      <c r="O322" s="435"/>
      <c r="P322" s="428"/>
      <c r="Q322" s="392"/>
      <c r="R322" s="393">
        <f t="shared" si="8"/>
        <v>0</v>
      </c>
      <c r="S322" s="393">
        <f t="shared" si="8"/>
        <v>0</v>
      </c>
      <c r="T322" s="393">
        <f t="shared" si="8"/>
        <v>0</v>
      </c>
      <c r="U322" s="394">
        <f t="shared" si="9"/>
        <v>0</v>
      </c>
      <c r="W322" s="386"/>
      <c r="X322" s="386"/>
    </row>
    <row r="323" spans="1:24">
      <c r="A323" s="387" t="s">
        <v>188</v>
      </c>
      <c r="B323" s="389"/>
      <c r="C323" s="435"/>
      <c r="D323" s="389"/>
      <c r="E323" s="388"/>
      <c r="F323" s="359"/>
      <c r="G323" s="359"/>
      <c r="H323" s="359"/>
      <c r="I323" s="390"/>
      <c r="J323" s="358"/>
      <c r="K323" s="358"/>
      <c r="L323" s="358"/>
      <c r="M323" s="388"/>
      <c r="N323" s="437"/>
      <c r="O323" s="435"/>
      <c r="P323" s="428"/>
      <c r="Q323" s="392"/>
      <c r="R323" s="393">
        <f t="shared" si="8"/>
        <v>0</v>
      </c>
      <c r="S323" s="393">
        <f t="shared" si="8"/>
        <v>0</v>
      </c>
      <c r="T323" s="393">
        <f t="shared" si="8"/>
        <v>0</v>
      </c>
      <c r="U323" s="394">
        <f t="shared" si="9"/>
        <v>0</v>
      </c>
      <c r="W323" s="386"/>
      <c r="X323" s="386"/>
    </row>
    <row r="324" spans="1:24">
      <c r="A324" s="387" t="s">
        <v>188</v>
      </c>
      <c r="B324" s="389"/>
      <c r="C324" s="435"/>
      <c r="D324" s="389"/>
      <c r="E324" s="388"/>
      <c r="F324" s="359"/>
      <c r="G324" s="359"/>
      <c r="H324" s="359"/>
      <c r="I324" s="390"/>
      <c r="J324" s="358"/>
      <c r="K324" s="358"/>
      <c r="L324" s="358"/>
      <c r="M324" s="388"/>
      <c r="N324" s="437"/>
      <c r="O324" s="435"/>
      <c r="P324" s="428"/>
      <c r="Q324" s="392"/>
      <c r="R324" s="393">
        <f t="shared" si="8"/>
        <v>0</v>
      </c>
      <c r="S324" s="393">
        <f t="shared" si="8"/>
        <v>0</v>
      </c>
      <c r="T324" s="393">
        <f t="shared" si="8"/>
        <v>0</v>
      </c>
      <c r="U324" s="394">
        <f t="shared" si="9"/>
        <v>0</v>
      </c>
      <c r="W324" s="386"/>
      <c r="X324" s="386"/>
    </row>
    <row r="325" spans="1:24">
      <c r="A325" s="387" t="s">
        <v>188</v>
      </c>
      <c r="B325" s="389"/>
      <c r="C325" s="435"/>
      <c r="D325" s="389"/>
      <c r="E325" s="388"/>
      <c r="F325" s="359"/>
      <c r="G325" s="359"/>
      <c r="H325" s="359"/>
      <c r="I325" s="390"/>
      <c r="J325" s="358"/>
      <c r="K325" s="358"/>
      <c r="L325" s="358"/>
      <c r="M325" s="388"/>
      <c r="N325" s="437"/>
      <c r="O325" s="435"/>
      <c r="P325" s="428"/>
      <c r="Q325" s="392"/>
      <c r="R325" s="393">
        <f t="shared" si="8"/>
        <v>0</v>
      </c>
      <c r="S325" s="393">
        <f t="shared" si="8"/>
        <v>0</v>
      </c>
      <c r="T325" s="393">
        <f t="shared" si="8"/>
        <v>0</v>
      </c>
      <c r="U325" s="394">
        <f t="shared" si="9"/>
        <v>0</v>
      </c>
      <c r="W325" s="386"/>
      <c r="X325" s="386"/>
    </row>
    <row r="326" spans="1:24">
      <c r="A326" s="387" t="s">
        <v>188</v>
      </c>
      <c r="B326" s="389"/>
      <c r="C326" s="435"/>
      <c r="D326" s="389"/>
      <c r="E326" s="388"/>
      <c r="F326" s="359"/>
      <c r="G326" s="359"/>
      <c r="H326" s="359"/>
      <c r="I326" s="390"/>
      <c r="J326" s="358"/>
      <c r="K326" s="358"/>
      <c r="L326" s="358"/>
      <c r="M326" s="388"/>
      <c r="N326" s="437"/>
      <c r="O326" s="435"/>
      <c r="P326" s="428"/>
      <c r="Q326" s="392"/>
      <c r="R326" s="393">
        <f t="shared" si="8"/>
        <v>0</v>
      </c>
      <c r="S326" s="393">
        <f t="shared" si="8"/>
        <v>0</v>
      </c>
      <c r="T326" s="393">
        <f t="shared" si="8"/>
        <v>0</v>
      </c>
      <c r="U326" s="394">
        <f t="shared" si="9"/>
        <v>0</v>
      </c>
      <c r="W326" s="386"/>
      <c r="X326" s="386"/>
    </row>
    <row r="327" spans="1:24">
      <c r="A327" s="387" t="s">
        <v>188</v>
      </c>
      <c r="B327" s="389"/>
      <c r="C327" s="435"/>
      <c r="D327" s="389"/>
      <c r="E327" s="388"/>
      <c r="F327" s="359"/>
      <c r="G327" s="359"/>
      <c r="H327" s="359"/>
      <c r="I327" s="390"/>
      <c r="J327" s="358"/>
      <c r="K327" s="358"/>
      <c r="L327" s="358"/>
      <c r="M327" s="388"/>
      <c r="N327" s="437"/>
      <c r="O327" s="435"/>
      <c r="P327" s="428"/>
      <c r="Q327" s="392"/>
      <c r="R327" s="393">
        <f t="shared" si="8"/>
        <v>0</v>
      </c>
      <c r="S327" s="393">
        <f t="shared" si="8"/>
        <v>0</v>
      </c>
      <c r="T327" s="393">
        <f t="shared" si="8"/>
        <v>0</v>
      </c>
      <c r="U327" s="394">
        <f t="shared" si="9"/>
        <v>0</v>
      </c>
      <c r="W327" s="386"/>
      <c r="X327" s="386"/>
    </row>
    <row r="328" spans="1:24">
      <c r="A328" s="387" t="s">
        <v>188</v>
      </c>
      <c r="B328" s="389"/>
      <c r="C328" s="435"/>
      <c r="D328" s="389"/>
      <c r="E328" s="388"/>
      <c r="F328" s="359"/>
      <c r="G328" s="359"/>
      <c r="H328" s="359"/>
      <c r="I328" s="390"/>
      <c r="J328" s="358"/>
      <c r="K328" s="358"/>
      <c r="L328" s="358"/>
      <c r="M328" s="388"/>
      <c r="N328" s="437"/>
      <c r="O328" s="435"/>
      <c r="P328" s="428"/>
      <c r="Q328" s="392"/>
      <c r="R328" s="393">
        <f t="shared" si="8"/>
        <v>0</v>
      </c>
      <c r="S328" s="393">
        <f t="shared" si="8"/>
        <v>0</v>
      </c>
      <c r="T328" s="393">
        <f t="shared" si="8"/>
        <v>0</v>
      </c>
      <c r="U328" s="394">
        <f t="shared" si="9"/>
        <v>0</v>
      </c>
      <c r="W328" s="386"/>
      <c r="X328" s="386"/>
    </row>
    <row r="329" spans="1:24">
      <c r="A329" s="387" t="s">
        <v>188</v>
      </c>
      <c r="B329" s="389"/>
      <c r="C329" s="435"/>
      <c r="D329" s="389"/>
      <c r="E329" s="388"/>
      <c r="F329" s="359"/>
      <c r="G329" s="359"/>
      <c r="H329" s="359"/>
      <c r="I329" s="390"/>
      <c r="J329" s="358"/>
      <c r="K329" s="358"/>
      <c r="L329" s="358"/>
      <c r="M329" s="388"/>
      <c r="N329" s="437"/>
      <c r="O329" s="435"/>
      <c r="P329" s="428"/>
      <c r="Q329" s="392"/>
      <c r="R329" s="393">
        <f t="shared" si="8"/>
        <v>0</v>
      </c>
      <c r="S329" s="393">
        <f t="shared" si="8"/>
        <v>0</v>
      </c>
      <c r="T329" s="393">
        <f t="shared" si="8"/>
        <v>0</v>
      </c>
      <c r="U329" s="394">
        <f t="shared" si="9"/>
        <v>0</v>
      </c>
      <c r="W329" s="386"/>
      <c r="X329" s="386"/>
    </row>
    <row r="330" spans="1:24">
      <c r="A330" s="387" t="s">
        <v>188</v>
      </c>
      <c r="B330" s="389"/>
      <c r="C330" s="435"/>
      <c r="D330" s="389"/>
      <c r="E330" s="388"/>
      <c r="F330" s="359"/>
      <c r="G330" s="359"/>
      <c r="H330" s="359"/>
      <c r="I330" s="390"/>
      <c r="J330" s="358"/>
      <c r="K330" s="358"/>
      <c r="L330" s="358"/>
      <c r="M330" s="388"/>
      <c r="N330" s="437"/>
      <c r="O330" s="435"/>
      <c r="P330" s="428"/>
      <c r="Q330" s="392"/>
      <c r="R330" s="393">
        <f t="shared" si="8"/>
        <v>0</v>
      </c>
      <c r="S330" s="393">
        <f t="shared" si="8"/>
        <v>0</v>
      </c>
      <c r="T330" s="393">
        <f t="shared" si="8"/>
        <v>0</v>
      </c>
      <c r="U330" s="394">
        <f t="shared" si="9"/>
        <v>0</v>
      </c>
      <c r="W330" s="386"/>
      <c r="X330" s="386"/>
    </row>
    <row r="331" spans="1:24">
      <c r="A331" s="387" t="s">
        <v>188</v>
      </c>
      <c r="B331" s="389"/>
      <c r="C331" s="435"/>
      <c r="D331" s="389"/>
      <c r="E331" s="388"/>
      <c r="F331" s="359"/>
      <c r="G331" s="359"/>
      <c r="H331" s="359"/>
      <c r="I331" s="390"/>
      <c r="J331" s="358"/>
      <c r="K331" s="358"/>
      <c r="L331" s="358"/>
      <c r="M331" s="388"/>
      <c r="N331" s="437"/>
      <c r="O331" s="435"/>
      <c r="P331" s="428"/>
      <c r="Q331" s="392"/>
      <c r="R331" s="393">
        <f t="shared" si="8"/>
        <v>0</v>
      </c>
      <c r="S331" s="393">
        <f t="shared" si="8"/>
        <v>0</v>
      </c>
      <c r="T331" s="393">
        <f t="shared" si="8"/>
        <v>0</v>
      </c>
      <c r="U331" s="394">
        <f t="shared" si="9"/>
        <v>0</v>
      </c>
      <c r="W331" s="386"/>
      <c r="X331" s="386"/>
    </row>
    <row r="332" spans="1:24">
      <c r="A332" s="387" t="s">
        <v>188</v>
      </c>
      <c r="B332" s="389"/>
      <c r="C332" s="435"/>
      <c r="D332" s="389"/>
      <c r="E332" s="388"/>
      <c r="F332" s="359"/>
      <c r="G332" s="359"/>
      <c r="H332" s="359"/>
      <c r="I332" s="390"/>
      <c r="J332" s="358"/>
      <c r="K332" s="358"/>
      <c r="L332" s="358"/>
      <c r="M332" s="388"/>
      <c r="N332" s="437"/>
      <c r="O332" s="435"/>
      <c r="P332" s="428"/>
      <c r="Q332" s="392"/>
      <c r="R332" s="393">
        <f t="shared" si="8"/>
        <v>0</v>
      </c>
      <c r="S332" s="393">
        <f t="shared" si="8"/>
        <v>0</v>
      </c>
      <c r="T332" s="393">
        <f t="shared" si="8"/>
        <v>0</v>
      </c>
      <c r="U332" s="394">
        <f t="shared" si="9"/>
        <v>0</v>
      </c>
      <c r="W332" s="386"/>
      <c r="X332" s="386"/>
    </row>
    <row r="333" spans="1:24">
      <c r="A333" s="387" t="s">
        <v>188</v>
      </c>
      <c r="B333" s="389"/>
      <c r="C333" s="435"/>
      <c r="D333" s="389"/>
      <c r="E333" s="388"/>
      <c r="F333" s="359"/>
      <c r="G333" s="359"/>
      <c r="H333" s="359"/>
      <c r="I333" s="390"/>
      <c r="J333" s="358"/>
      <c r="K333" s="358"/>
      <c r="L333" s="358"/>
      <c r="M333" s="388"/>
      <c r="N333" s="437"/>
      <c r="O333" s="435"/>
      <c r="P333" s="428"/>
      <c r="Q333" s="392"/>
      <c r="R333" s="393">
        <f t="shared" ref="R333:T396" si="10">IFERROR(F333*J333,0)</f>
        <v>0</v>
      </c>
      <c r="S333" s="393">
        <f t="shared" si="10"/>
        <v>0</v>
      </c>
      <c r="T333" s="393">
        <f t="shared" si="10"/>
        <v>0</v>
      </c>
      <c r="U333" s="394">
        <f t="shared" ref="U333:U396" si="11">IFERROR(R333+S333+T333,0)</f>
        <v>0</v>
      </c>
      <c r="W333" s="386"/>
      <c r="X333" s="386"/>
    </row>
    <row r="334" spans="1:24">
      <c r="A334" s="387" t="s">
        <v>188</v>
      </c>
      <c r="B334" s="389"/>
      <c r="C334" s="435"/>
      <c r="D334" s="389"/>
      <c r="E334" s="388"/>
      <c r="F334" s="359"/>
      <c r="G334" s="359"/>
      <c r="H334" s="359"/>
      <c r="I334" s="390"/>
      <c r="J334" s="358"/>
      <c r="K334" s="358"/>
      <c r="L334" s="358"/>
      <c r="M334" s="388"/>
      <c r="N334" s="437"/>
      <c r="O334" s="435"/>
      <c r="P334" s="428"/>
      <c r="Q334" s="392"/>
      <c r="R334" s="393">
        <f t="shared" si="10"/>
        <v>0</v>
      </c>
      <c r="S334" s="393">
        <f t="shared" si="10"/>
        <v>0</v>
      </c>
      <c r="T334" s="393">
        <f t="shared" si="10"/>
        <v>0</v>
      </c>
      <c r="U334" s="394">
        <f t="shared" si="11"/>
        <v>0</v>
      </c>
      <c r="W334" s="386"/>
      <c r="X334" s="386"/>
    </row>
    <row r="335" spans="1:24">
      <c r="A335" s="387" t="s">
        <v>188</v>
      </c>
      <c r="B335" s="389"/>
      <c r="C335" s="435"/>
      <c r="D335" s="389"/>
      <c r="E335" s="388"/>
      <c r="F335" s="359"/>
      <c r="G335" s="359"/>
      <c r="H335" s="359"/>
      <c r="I335" s="390"/>
      <c r="J335" s="358"/>
      <c r="K335" s="358"/>
      <c r="L335" s="358"/>
      <c r="M335" s="388"/>
      <c r="N335" s="437"/>
      <c r="O335" s="435"/>
      <c r="P335" s="428"/>
      <c r="Q335" s="392"/>
      <c r="R335" s="393">
        <f t="shared" si="10"/>
        <v>0</v>
      </c>
      <c r="S335" s="393">
        <f t="shared" si="10"/>
        <v>0</v>
      </c>
      <c r="T335" s="393">
        <f t="shared" si="10"/>
        <v>0</v>
      </c>
      <c r="U335" s="394">
        <f t="shared" si="11"/>
        <v>0</v>
      </c>
      <c r="W335" s="386"/>
      <c r="X335" s="386"/>
    </row>
    <row r="336" spans="1:24">
      <c r="A336" s="387" t="s">
        <v>188</v>
      </c>
      <c r="B336" s="389"/>
      <c r="C336" s="435"/>
      <c r="D336" s="389"/>
      <c r="E336" s="388"/>
      <c r="F336" s="359"/>
      <c r="G336" s="359"/>
      <c r="H336" s="359"/>
      <c r="I336" s="390"/>
      <c r="J336" s="358"/>
      <c r="K336" s="358"/>
      <c r="L336" s="358"/>
      <c r="M336" s="388"/>
      <c r="N336" s="437"/>
      <c r="O336" s="435"/>
      <c r="P336" s="428"/>
      <c r="Q336" s="392"/>
      <c r="R336" s="393">
        <f t="shared" si="10"/>
        <v>0</v>
      </c>
      <c r="S336" s="393">
        <f t="shared" si="10"/>
        <v>0</v>
      </c>
      <c r="T336" s="393">
        <f t="shared" si="10"/>
        <v>0</v>
      </c>
      <c r="U336" s="394">
        <f t="shared" si="11"/>
        <v>0</v>
      </c>
      <c r="W336" s="386"/>
      <c r="X336" s="386"/>
    </row>
    <row r="337" spans="1:24">
      <c r="A337" s="387" t="s">
        <v>188</v>
      </c>
      <c r="B337" s="389"/>
      <c r="C337" s="435"/>
      <c r="D337" s="389"/>
      <c r="E337" s="388"/>
      <c r="F337" s="359"/>
      <c r="G337" s="359"/>
      <c r="H337" s="359"/>
      <c r="I337" s="390"/>
      <c r="J337" s="358"/>
      <c r="K337" s="358"/>
      <c r="L337" s="358"/>
      <c r="M337" s="388"/>
      <c r="N337" s="437"/>
      <c r="O337" s="435"/>
      <c r="P337" s="428"/>
      <c r="Q337" s="392"/>
      <c r="R337" s="393">
        <f t="shared" si="10"/>
        <v>0</v>
      </c>
      <c r="S337" s="393">
        <f t="shared" si="10"/>
        <v>0</v>
      </c>
      <c r="T337" s="393">
        <f t="shared" si="10"/>
        <v>0</v>
      </c>
      <c r="U337" s="394">
        <f t="shared" si="11"/>
        <v>0</v>
      </c>
      <c r="W337" s="386"/>
      <c r="X337" s="386"/>
    </row>
    <row r="338" spans="1:24">
      <c r="A338" s="387" t="s">
        <v>188</v>
      </c>
      <c r="B338" s="389"/>
      <c r="C338" s="435"/>
      <c r="D338" s="389"/>
      <c r="E338" s="388"/>
      <c r="F338" s="359"/>
      <c r="G338" s="359"/>
      <c r="H338" s="359"/>
      <c r="I338" s="390"/>
      <c r="J338" s="358"/>
      <c r="K338" s="358"/>
      <c r="L338" s="358"/>
      <c r="M338" s="388"/>
      <c r="N338" s="437"/>
      <c r="O338" s="435"/>
      <c r="P338" s="428"/>
      <c r="Q338" s="392"/>
      <c r="R338" s="393">
        <f t="shared" si="10"/>
        <v>0</v>
      </c>
      <c r="S338" s="393">
        <f t="shared" si="10"/>
        <v>0</v>
      </c>
      <c r="T338" s="393">
        <f t="shared" si="10"/>
        <v>0</v>
      </c>
      <c r="U338" s="394">
        <f t="shared" si="11"/>
        <v>0</v>
      </c>
      <c r="W338" s="386"/>
      <c r="X338" s="386"/>
    </row>
    <row r="339" spans="1:24">
      <c r="A339" s="387" t="s">
        <v>188</v>
      </c>
      <c r="B339" s="389"/>
      <c r="C339" s="435"/>
      <c r="D339" s="389"/>
      <c r="E339" s="388"/>
      <c r="F339" s="359"/>
      <c r="G339" s="359"/>
      <c r="H339" s="359"/>
      <c r="I339" s="390"/>
      <c r="J339" s="358"/>
      <c r="K339" s="358"/>
      <c r="L339" s="358"/>
      <c r="M339" s="388"/>
      <c r="N339" s="437"/>
      <c r="O339" s="435"/>
      <c r="P339" s="428"/>
      <c r="Q339" s="392"/>
      <c r="R339" s="393">
        <f t="shared" si="10"/>
        <v>0</v>
      </c>
      <c r="S339" s="393">
        <f t="shared" si="10"/>
        <v>0</v>
      </c>
      <c r="T339" s="393">
        <f t="shared" si="10"/>
        <v>0</v>
      </c>
      <c r="U339" s="394">
        <f t="shared" si="11"/>
        <v>0</v>
      </c>
      <c r="W339" s="386"/>
      <c r="X339" s="386"/>
    </row>
    <row r="340" spans="1:24">
      <c r="A340" s="387" t="s">
        <v>188</v>
      </c>
      <c r="B340" s="389"/>
      <c r="C340" s="435"/>
      <c r="D340" s="389"/>
      <c r="E340" s="388"/>
      <c r="F340" s="359"/>
      <c r="G340" s="359"/>
      <c r="H340" s="359"/>
      <c r="I340" s="390"/>
      <c r="J340" s="358"/>
      <c r="K340" s="358"/>
      <c r="L340" s="358"/>
      <c r="M340" s="388"/>
      <c r="N340" s="437"/>
      <c r="O340" s="435"/>
      <c r="P340" s="428"/>
      <c r="Q340" s="392"/>
      <c r="R340" s="393">
        <f t="shared" si="10"/>
        <v>0</v>
      </c>
      <c r="S340" s="393">
        <f t="shared" si="10"/>
        <v>0</v>
      </c>
      <c r="T340" s="393">
        <f t="shared" si="10"/>
        <v>0</v>
      </c>
      <c r="U340" s="394">
        <f t="shared" si="11"/>
        <v>0</v>
      </c>
      <c r="W340" s="386"/>
      <c r="X340" s="386"/>
    </row>
    <row r="341" spans="1:24">
      <c r="A341" s="387" t="s">
        <v>188</v>
      </c>
      <c r="B341" s="389"/>
      <c r="C341" s="435"/>
      <c r="D341" s="389"/>
      <c r="E341" s="388"/>
      <c r="F341" s="359"/>
      <c r="G341" s="359"/>
      <c r="H341" s="359"/>
      <c r="I341" s="390"/>
      <c r="J341" s="358"/>
      <c r="K341" s="358"/>
      <c r="L341" s="358"/>
      <c r="M341" s="388"/>
      <c r="N341" s="437"/>
      <c r="O341" s="435"/>
      <c r="P341" s="428"/>
      <c r="Q341" s="392"/>
      <c r="R341" s="393">
        <f t="shared" si="10"/>
        <v>0</v>
      </c>
      <c r="S341" s="393">
        <f t="shared" si="10"/>
        <v>0</v>
      </c>
      <c r="T341" s="393">
        <f t="shared" si="10"/>
        <v>0</v>
      </c>
      <c r="U341" s="394">
        <f t="shared" si="11"/>
        <v>0</v>
      </c>
      <c r="W341" s="386"/>
      <c r="X341" s="386"/>
    </row>
    <row r="342" spans="1:24">
      <c r="A342" s="387" t="s">
        <v>188</v>
      </c>
      <c r="B342" s="389"/>
      <c r="C342" s="435"/>
      <c r="D342" s="389"/>
      <c r="E342" s="388"/>
      <c r="F342" s="359"/>
      <c r="G342" s="359"/>
      <c r="H342" s="359"/>
      <c r="I342" s="390"/>
      <c r="J342" s="358"/>
      <c r="K342" s="358"/>
      <c r="L342" s="358"/>
      <c r="M342" s="388"/>
      <c r="N342" s="437"/>
      <c r="O342" s="435"/>
      <c r="P342" s="428"/>
      <c r="Q342" s="392"/>
      <c r="R342" s="393">
        <f t="shared" si="10"/>
        <v>0</v>
      </c>
      <c r="S342" s="393">
        <f t="shared" si="10"/>
        <v>0</v>
      </c>
      <c r="T342" s="393">
        <f t="shared" si="10"/>
        <v>0</v>
      </c>
      <c r="U342" s="394">
        <f t="shared" si="11"/>
        <v>0</v>
      </c>
      <c r="W342" s="386"/>
      <c r="X342" s="386"/>
    </row>
    <row r="343" spans="1:24">
      <c r="A343" s="387" t="s">
        <v>188</v>
      </c>
      <c r="B343" s="389"/>
      <c r="C343" s="435"/>
      <c r="D343" s="389"/>
      <c r="E343" s="388"/>
      <c r="F343" s="359"/>
      <c r="G343" s="359"/>
      <c r="H343" s="359"/>
      <c r="I343" s="390"/>
      <c r="J343" s="358"/>
      <c r="K343" s="358"/>
      <c r="L343" s="358"/>
      <c r="M343" s="388"/>
      <c r="N343" s="437"/>
      <c r="O343" s="435"/>
      <c r="P343" s="428"/>
      <c r="Q343" s="392"/>
      <c r="R343" s="393">
        <f t="shared" si="10"/>
        <v>0</v>
      </c>
      <c r="S343" s="393">
        <f t="shared" si="10"/>
        <v>0</v>
      </c>
      <c r="T343" s="393">
        <f t="shared" si="10"/>
        <v>0</v>
      </c>
      <c r="U343" s="394">
        <f t="shared" si="11"/>
        <v>0</v>
      </c>
      <c r="W343" s="386"/>
      <c r="X343" s="386"/>
    </row>
    <row r="344" spans="1:24">
      <c r="A344" s="387" t="s">
        <v>188</v>
      </c>
      <c r="B344" s="389"/>
      <c r="C344" s="435"/>
      <c r="D344" s="389"/>
      <c r="E344" s="388"/>
      <c r="F344" s="359"/>
      <c r="G344" s="359"/>
      <c r="H344" s="359"/>
      <c r="I344" s="390"/>
      <c r="J344" s="358"/>
      <c r="K344" s="358"/>
      <c r="L344" s="358"/>
      <c r="M344" s="388"/>
      <c r="N344" s="437"/>
      <c r="O344" s="435"/>
      <c r="P344" s="428"/>
      <c r="Q344" s="392"/>
      <c r="R344" s="393">
        <f t="shared" si="10"/>
        <v>0</v>
      </c>
      <c r="S344" s="393">
        <f t="shared" si="10"/>
        <v>0</v>
      </c>
      <c r="T344" s="393">
        <f t="shared" si="10"/>
        <v>0</v>
      </c>
      <c r="U344" s="394">
        <f t="shared" si="11"/>
        <v>0</v>
      </c>
      <c r="W344" s="386"/>
      <c r="X344" s="386"/>
    </row>
    <row r="345" spans="1:24">
      <c r="A345" s="387" t="s">
        <v>188</v>
      </c>
      <c r="B345" s="389"/>
      <c r="C345" s="435"/>
      <c r="D345" s="389"/>
      <c r="E345" s="388"/>
      <c r="F345" s="359"/>
      <c r="G345" s="359"/>
      <c r="H345" s="359"/>
      <c r="I345" s="390"/>
      <c r="J345" s="358"/>
      <c r="K345" s="358"/>
      <c r="L345" s="358"/>
      <c r="M345" s="388"/>
      <c r="N345" s="437"/>
      <c r="O345" s="435"/>
      <c r="P345" s="428"/>
      <c r="Q345" s="392"/>
      <c r="R345" s="393">
        <f t="shared" si="10"/>
        <v>0</v>
      </c>
      <c r="S345" s="393">
        <f t="shared" si="10"/>
        <v>0</v>
      </c>
      <c r="T345" s="393">
        <f t="shared" si="10"/>
        <v>0</v>
      </c>
      <c r="U345" s="394">
        <f t="shared" si="11"/>
        <v>0</v>
      </c>
      <c r="W345" s="386"/>
      <c r="X345" s="386"/>
    </row>
    <row r="346" spans="1:24">
      <c r="A346" s="387" t="s">
        <v>188</v>
      </c>
      <c r="B346" s="389"/>
      <c r="C346" s="435"/>
      <c r="D346" s="389"/>
      <c r="E346" s="388"/>
      <c r="F346" s="359"/>
      <c r="G346" s="359"/>
      <c r="H346" s="359"/>
      <c r="I346" s="390"/>
      <c r="J346" s="358"/>
      <c r="K346" s="358"/>
      <c r="L346" s="358"/>
      <c r="M346" s="388"/>
      <c r="N346" s="437"/>
      <c r="O346" s="435"/>
      <c r="P346" s="428"/>
      <c r="Q346" s="392"/>
      <c r="R346" s="393">
        <f t="shared" si="10"/>
        <v>0</v>
      </c>
      <c r="S346" s="393">
        <f t="shared" si="10"/>
        <v>0</v>
      </c>
      <c r="T346" s="393">
        <f t="shared" si="10"/>
        <v>0</v>
      </c>
      <c r="U346" s="394">
        <f t="shared" si="11"/>
        <v>0</v>
      </c>
      <c r="W346" s="386"/>
      <c r="X346" s="386"/>
    </row>
    <row r="347" spans="1:24">
      <c r="A347" s="387" t="s">
        <v>188</v>
      </c>
      <c r="B347" s="389"/>
      <c r="C347" s="435"/>
      <c r="D347" s="389"/>
      <c r="E347" s="388"/>
      <c r="F347" s="359"/>
      <c r="G347" s="359"/>
      <c r="H347" s="359"/>
      <c r="I347" s="390"/>
      <c r="J347" s="358"/>
      <c r="K347" s="358"/>
      <c r="L347" s="358"/>
      <c r="M347" s="388"/>
      <c r="N347" s="437"/>
      <c r="O347" s="435"/>
      <c r="P347" s="428"/>
      <c r="Q347" s="392"/>
      <c r="R347" s="393">
        <f t="shared" si="10"/>
        <v>0</v>
      </c>
      <c r="S347" s="393">
        <f t="shared" si="10"/>
        <v>0</v>
      </c>
      <c r="T347" s="393">
        <f t="shared" si="10"/>
        <v>0</v>
      </c>
      <c r="U347" s="394">
        <f t="shared" si="11"/>
        <v>0</v>
      </c>
      <c r="W347" s="386"/>
      <c r="X347" s="386"/>
    </row>
    <row r="348" spans="1:24">
      <c r="A348" s="387" t="s">
        <v>188</v>
      </c>
      <c r="B348" s="389"/>
      <c r="C348" s="435"/>
      <c r="D348" s="389"/>
      <c r="E348" s="388"/>
      <c r="F348" s="359"/>
      <c r="G348" s="359"/>
      <c r="H348" s="359"/>
      <c r="I348" s="390"/>
      <c r="J348" s="358"/>
      <c r="K348" s="358"/>
      <c r="L348" s="358"/>
      <c r="M348" s="388"/>
      <c r="N348" s="437"/>
      <c r="O348" s="435"/>
      <c r="P348" s="428"/>
      <c r="Q348" s="392"/>
      <c r="R348" s="393">
        <f t="shared" si="10"/>
        <v>0</v>
      </c>
      <c r="S348" s="393">
        <f t="shared" si="10"/>
        <v>0</v>
      </c>
      <c r="T348" s="393">
        <f t="shared" si="10"/>
        <v>0</v>
      </c>
      <c r="U348" s="394">
        <f t="shared" si="11"/>
        <v>0</v>
      </c>
      <c r="W348" s="386"/>
      <c r="X348" s="386"/>
    </row>
    <row r="349" spans="1:24">
      <c r="A349" s="387" t="s">
        <v>188</v>
      </c>
      <c r="B349" s="389"/>
      <c r="C349" s="435"/>
      <c r="D349" s="389"/>
      <c r="E349" s="388"/>
      <c r="F349" s="359"/>
      <c r="G349" s="359"/>
      <c r="H349" s="359"/>
      <c r="I349" s="390"/>
      <c r="J349" s="358"/>
      <c r="K349" s="358"/>
      <c r="L349" s="358"/>
      <c r="M349" s="388"/>
      <c r="N349" s="437"/>
      <c r="O349" s="435"/>
      <c r="P349" s="428"/>
      <c r="Q349" s="392"/>
      <c r="R349" s="393">
        <f t="shared" si="10"/>
        <v>0</v>
      </c>
      <c r="S349" s="393">
        <f t="shared" si="10"/>
        <v>0</v>
      </c>
      <c r="T349" s="393">
        <f t="shared" si="10"/>
        <v>0</v>
      </c>
      <c r="U349" s="394">
        <f t="shared" si="11"/>
        <v>0</v>
      </c>
      <c r="W349" s="386"/>
      <c r="X349" s="386"/>
    </row>
    <row r="350" spans="1:24">
      <c r="A350" s="387" t="s">
        <v>188</v>
      </c>
      <c r="B350" s="389"/>
      <c r="C350" s="435"/>
      <c r="D350" s="389"/>
      <c r="E350" s="388"/>
      <c r="F350" s="359"/>
      <c r="G350" s="359"/>
      <c r="H350" s="359"/>
      <c r="I350" s="390"/>
      <c r="J350" s="358"/>
      <c r="K350" s="358"/>
      <c r="L350" s="358"/>
      <c r="M350" s="388"/>
      <c r="N350" s="437"/>
      <c r="O350" s="435"/>
      <c r="P350" s="428"/>
      <c r="Q350" s="392"/>
      <c r="R350" s="393">
        <f t="shared" si="10"/>
        <v>0</v>
      </c>
      <c r="S350" s="393">
        <f t="shared" si="10"/>
        <v>0</v>
      </c>
      <c r="T350" s="393">
        <f t="shared" si="10"/>
        <v>0</v>
      </c>
      <c r="U350" s="394">
        <f t="shared" si="11"/>
        <v>0</v>
      </c>
      <c r="W350" s="386"/>
      <c r="X350" s="386"/>
    </row>
    <row r="351" spans="1:24">
      <c r="A351" s="387" t="s">
        <v>188</v>
      </c>
      <c r="B351" s="389"/>
      <c r="C351" s="435"/>
      <c r="D351" s="389"/>
      <c r="E351" s="388"/>
      <c r="F351" s="359"/>
      <c r="G351" s="359"/>
      <c r="H351" s="359"/>
      <c r="I351" s="390"/>
      <c r="J351" s="358"/>
      <c r="K351" s="358"/>
      <c r="L351" s="358"/>
      <c r="M351" s="388"/>
      <c r="N351" s="437"/>
      <c r="O351" s="435"/>
      <c r="P351" s="428"/>
      <c r="Q351" s="392"/>
      <c r="R351" s="393">
        <f t="shared" si="10"/>
        <v>0</v>
      </c>
      <c r="S351" s="393">
        <f t="shared" si="10"/>
        <v>0</v>
      </c>
      <c r="T351" s="393">
        <f t="shared" si="10"/>
        <v>0</v>
      </c>
      <c r="U351" s="394">
        <f t="shared" si="11"/>
        <v>0</v>
      </c>
      <c r="W351" s="386"/>
      <c r="X351" s="386"/>
    </row>
    <row r="352" spans="1:24">
      <c r="A352" s="387" t="s">
        <v>188</v>
      </c>
      <c r="B352" s="389"/>
      <c r="C352" s="435"/>
      <c r="D352" s="389"/>
      <c r="E352" s="388"/>
      <c r="F352" s="359"/>
      <c r="G352" s="359"/>
      <c r="H352" s="359"/>
      <c r="I352" s="390"/>
      <c r="J352" s="358"/>
      <c r="K352" s="358"/>
      <c r="L352" s="358"/>
      <c r="M352" s="388"/>
      <c r="N352" s="437"/>
      <c r="O352" s="435"/>
      <c r="P352" s="428"/>
      <c r="Q352" s="392"/>
      <c r="R352" s="393">
        <f t="shared" si="10"/>
        <v>0</v>
      </c>
      <c r="S352" s="393">
        <f t="shared" si="10"/>
        <v>0</v>
      </c>
      <c r="T352" s="393">
        <f t="shared" si="10"/>
        <v>0</v>
      </c>
      <c r="U352" s="394">
        <f t="shared" si="11"/>
        <v>0</v>
      </c>
      <c r="W352" s="386"/>
      <c r="X352" s="386"/>
    </row>
    <row r="353" spans="1:24">
      <c r="A353" s="387" t="s">
        <v>188</v>
      </c>
      <c r="B353" s="389"/>
      <c r="C353" s="435"/>
      <c r="D353" s="389"/>
      <c r="E353" s="388"/>
      <c r="F353" s="359"/>
      <c r="G353" s="359"/>
      <c r="H353" s="359"/>
      <c r="I353" s="390"/>
      <c r="J353" s="358"/>
      <c r="K353" s="358"/>
      <c r="L353" s="358"/>
      <c r="M353" s="388"/>
      <c r="N353" s="437"/>
      <c r="O353" s="435"/>
      <c r="P353" s="428"/>
      <c r="Q353" s="392"/>
      <c r="R353" s="393">
        <f t="shared" si="10"/>
        <v>0</v>
      </c>
      <c r="S353" s="393">
        <f t="shared" si="10"/>
        <v>0</v>
      </c>
      <c r="T353" s="393">
        <f t="shared" si="10"/>
        <v>0</v>
      </c>
      <c r="U353" s="394">
        <f t="shared" si="11"/>
        <v>0</v>
      </c>
      <c r="W353" s="386"/>
      <c r="X353" s="386"/>
    </row>
    <row r="354" spans="1:24">
      <c r="A354" s="387" t="s">
        <v>188</v>
      </c>
      <c r="B354" s="389"/>
      <c r="C354" s="435"/>
      <c r="D354" s="389"/>
      <c r="E354" s="388"/>
      <c r="F354" s="359"/>
      <c r="G354" s="359"/>
      <c r="H354" s="359"/>
      <c r="I354" s="390"/>
      <c r="J354" s="358"/>
      <c r="K354" s="358"/>
      <c r="L354" s="358"/>
      <c r="M354" s="388"/>
      <c r="N354" s="437"/>
      <c r="O354" s="435"/>
      <c r="P354" s="428"/>
      <c r="Q354" s="392"/>
      <c r="R354" s="393">
        <f t="shared" si="10"/>
        <v>0</v>
      </c>
      <c r="S354" s="393">
        <f t="shared" si="10"/>
        <v>0</v>
      </c>
      <c r="T354" s="393">
        <f t="shared" si="10"/>
        <v>0</v>
      </c>
      <c r="U354" s="394">
        <f t="shared" si="11"/>
        <v>0</v>
      </c>
      <c r="W354" s="386"/>
      <c r="X354" s="386"/>
    </row>
    <row r="355" spans="1:24">
      <c r="A355" s="387" t="s">
        <v>188</v>
      </c>
      <c r="B355" s="389"/>
      <c r="C355" s="435"/>
      <c r="D355" s="389"/>
      <c r="E355" s="388"/>
      <c r="F355" s="359"/>
      <c r="G355" s="359"/>
      <c r="H355" s="359"/>
      <c r="I355" s="390"/>
      <c r="J355" s="358"/>
      <c r="K355" s="358"/>
      <c r="L355" s="358"/>
      <c r="M355" s="388"/>
      <c r="N355" s="437"/>
      <c r="O355" s="435"/>
      <c r="P355" s="428"/>
      <c r="Q355" s="392"/>
      <c r="R355" s="393">
        <f t="shared" si="10"/>
        <v>0</v>
      </c>
      <c r="S355" s="393">
        <f t="shared" si="10"/>
        <v>0</v>
      </c>
      <c r="T355" s="393">
        <f t="shared" si="10"/>
        <v>0</v>
      </c>
      <c r="U355" s="394">
        <f t="shared" si="11"/>
        <v>0</v>
      </c>
      <c r="W355" s="386"/>
      <c r="X355" s="386"/>
    </row>
    <row r="356" spans="1:24">
      <c r="A356" s="387" t="s">
        <v>188</v>
      </c>
      <c r="B356" s="389"/>
      <c r="C356" s="435"/>
      <c r="D356" s="389"/>
      <c r="E356" s="388"/>
      <c r="F356" s="359"/>
      <c r="G356" s="359"/>
      <c r="H356" s="359"/>
      <c r="I356" s="390"/>
      <c r="J356" s="358"/>
      <c r="K356" s="358"/>
      <c r="L356" s="358"/>
      <c r="M356" s="388"/>
      <c r="N356" s="437"/>
      <c r="O356" s="435"/>
      <c r="P356" s="428"/>
      <c r="Q356" s="392"/>
      <c r="R356" s="393">
        <f t="shared" si="10"/>
        <v>0</v>
      </c>
      <c r="S356" s="393">
        <f t="shared" si="10"/>
        <v>0</v>
      </c>
      <c r="T356" s="393">
        <f t="shared" si="10"/>
        <v>0</v>
      </c>
      <c r="U356" s="394">
        <f t="shared" si="11"/>
        <v>0</v>
      </c>
      <c r="W356" s="386"/>
      <c r="X356" s="386"/>
    </row>
    <row r="357" spans="1:24">
      <c r="A357" s="387" t="s">
        <v>188</v>
      </c>
      <c r="B357" s="389"/>
      <c r="C357" s="435"/>
      <c r="D357" s="389"/>
      <c r="E357" s="388"/>
      <c r="F357" s="359"/>
      <c r="G357" s="359"/>
      <c r="H357" s="359"/>
      <c r="I357" s="390"/>
      <c r="J357" s="358"/>
      <c r="K357" s="358"/>
      <c r="L357" s="358"/>
      <c r="M357" s="388"/>
      <c r="N357" s="437"/>
      <c r="O357" s="435"/>
      <c r="P357" s="428"/>
      <c r="Q357" s="392"/>
      <c r="R357" s="393">
        <f t="shared" si="10"/>
        <v>0</v>
      </c>
      <c r="S357" s="393">
        <f t="shared" si="10"/>
        <v>0</v>
      </c>
      <c r="T357" s="393">
        <f t="shared" si="10"/>
        <v>0</v>
      </c>
      <c r="U357" s="394">
        <f t="shared" si="11"/>
        <v>0</v>
      </c>
      <c r="W357" s="386"/>
      <c r="X357" s="386"/>
    </row>
    <row r="358" spans="1:24">
      <c r="A358" s="387" t="s">
        <v>188</v>
      </c>
      <c r="B358" s="389"/>
      <c r="C358" s="435"/>
      <c r="D358" s="389"/>
      <c r="E358" s="388"/>
      <c r="F358" s="359"/>
      <c r="G358" s="359"/>
      <c r="H358" s="359"/>
      <c r="I358" s="390"/>
      <c r="J358" s="358"/>
      <c r="K358" s="358"/>
      <c r="L358" s="358"/>
      <c r="M358" s="388"/>
      <c r="N358" s="437"/>
      <c r="O358" s="435"/>
      <c r="P358" s="428"/>
      <c r="Q358" s="392"/>
      <c r="R358" s="393">
        <f t="shared" si="10"/>
        <v>0</v>
      </c>
      <c r="S358" s="393">
        <f t="shared" si="10"/>
        <v>0</v>
      </c>
      <c r="T358" s="393">
        <f t="shared" si="10"/>
        <v>0</v>
      </c>
      <c r="U358" s="394">
        <f t="shared" si="11"/>
        <v>0</v>
      </c>
      <c r="W358" s="386"/>
      <c r="X358" s="386"/>
    </row>
    <row r="359" spans="1:24">
      <c r="A359" s="387" t="s">
        <v>188</v>
      </c>
      <c r="B359" s="389"/>
      <c r="C359" s="435"/>
      <c r="D359" s="389"/>
      <c r="E359" s="388"/>
      <c r="F359" s="359"/>
      <c r="G359" s="359"/>
      <c r="H359" s="359"/>
      <c r="I359" s="390"/>
      <c r="J359" s="358"/>
      <c r="K359" s="358"/>
      <c r="L359" s="358"/>
      <c r="M359" s="388"/>
      <c r="N359" s="437"/>
      <c r="O359" s="435"/>
      <c r="P359" s="428"/>
      <c r="Q359" s="392"/>
      <c r="R359" s="393">
        <f t="shared" si="10"/>
        <v>0</v>
      </c>
      <c r="S359" s="393">
        <f t="shared" si="10"/>
        <v>0</v>
      </c>
      <c r="T359" s="393">
        <f t="shared" si="10"/>
        <v>0</v>
      </c>
      <c r="U359" s="394">
        <f t="shared" si="11"/>
        <v>0</v>
      </c>
      <c r="W359" s="386"/>
      <c r="X359" s="386"/>
    </row>
    <row r="360" spans="1:24">
      <c r="A360" s="387" t="s">
        <v>188</v>
      </c>
      <c r="B360" s="389"/>
      <c r="C360" s="435"/>
      <c r="D360" s="389"/>
      <c r="E360" s="388"/>
      <c r="F360" s="359"/>
      <c r="G360" s="359"/>
      <c r="H360" s="359"/>
      <c r="I360" s="390"/>
      <c r="J360" s="358"/>
      <c r="K360" s="358"/>
      <c r="L360" s="358"/>
      <c r="M360" s="388"/>
      <c r="N360" s="437"/>
      <c r="O360" s="435"/>
      <c r="P360" s="428"/>
      <c r="Q360" s="392"/>
      <c r="R360" s="393">
        <f t="shared" si="10"/>
        <v>0</v>
      </c>
      <c r="S360" s="393">
        <f t="shared" si="10"/>
        <v>0</v>
      </c>
      <c r="T360" s="393">
        <f t="shared" si="10"/>
        <v>0</v>
      </c>
      <c r="U360" s="394">
        <f t="shared" si="11"/>
        <v>0</v>
      </c>
      <c r="W360" s="386"/>
      <c r="X360" s="386"/>
    </row>
    <row r="361" spans="1:24">
      <c r="A361" s="387" t="s">
        <v>188</v>
      </c>
      <c r="B361" s="389"/>
      <c r="C361" s="435"/>
      <c r="D361" s="389"/>
      <c r="E361" s="388"/>
      <c r="F361" s="359"/>
      <c r="G361" s="359"/>
      <c r="H361" s="359"/>
      <c r="I361" s="390"/>
      <c r="J361" s="358"/>
      <c r="K361" s="358"/>
      <c r="L361" s="358"/>
      <c r="M361" s="388"/>
      <c r="N361" s="437"/>
      <c r="O361" s="435"/>
      <c r="P361" s="428"/>
      <c r="Q361" s="392"/>
      <c r="R361" s="393">
        <f t="shared" si="10"/>
        <v>0</v>
      </c>
      <c r="S361" s="393">
        <f t="shared" si="10"/>
        <v>0</v>
      </c>
      <c r="T361" s="393">
        <f t="shared" si="10"/>
        <v>0</v>
      </c>
      <c r="U361" s="394">
        <f t="shared" si="11"/>
        <v>0</v>
      </c>
      <c r="W361" s="386"/>
      <c r="X361" s="386"/>
    </row>
    <row r="362" spans="1:24">
      <c r="A362" s="387" t="s">
        <v>188</v>
      </c>
      <c r="B362" s="389"/>
      <c r="C362" s="435"/>
      <c r="D362" s="389"/>
      <c r="E362" s="388"/>
      <c r="F362" s="359"/>
      <c r="G362" s="359"/>
      <c r="H362" s="359"/>
      <c r="I362" s="390"/>
      <c r="J362" s="358"/>
      <c r="K362" s="358"/>
      <c r="L362" s="358"/>
      <c r="M362" s="388"/>
      <c r="N362" s="437"/>
      <c r="O362" s="435"/>
      <c r="P362" s="428"/>
      <c r="Q362" s="392"/>
      <c r="R362" s="393">
        <f t="shared" si="10"/>
        <v>0</v>
      </c>
      <c r="S362" s="393">
        <f t="shared" si="10"/>
        <v>0</v>
      </c>
      <c r="T362" s="393">
        <f t="shared" si="10"/>
        <v>0</v>
      </c>
      <c r="U362" s="394">
        <f t="shared" si="11"/>
        <v>0</v>
      </c>
      <c r="W362" s="386"/>
      <c r="X362" s="386"/>
    </row>
    <row r="363" spans="1:24">
      <c r="A363" s="387" t="s">
        <v>188</v>
      </c>
      <c r="B363" s="389"/>
      <c r="C363" s="435"/>
      <c r="D363" s="389"/>
      <c r="E363" s="388"/>
      <c r="F363" s="359"/>
      <c r="G363" s="359"/>
      <c r="H363" s="359"/>
      <c r="I363" s="390"/>
      <c r="J363" s="358"/>
      <c r="K363" s="358"/>
      <c r="L363" s="358"/>
      <c r="M363" s="388"/>
      <c r="N363" s="437"/>
      <c r="O363" s="435"/>
      <c r="P363" s="428"/>
      <c r="Q363" s="392"/>
      <c r="R363" s="393">
        <f t="shared" si="10"/>
        <v>0</v>
      </c>
      <c r="S363" s="393">
        <f t="shared" si="10"/>
        <v>0</v>
      </c>
      <c r="T363" s="393">
        <f t="shared" si="10"/>
        <v>0</v>
      </c>
      <c r="U363" s="394">
        <f t="shared" si="11"/>
        <v>0</v>
      </c>
      <c r="W363" s="386"/>
      <c r="X363" s="386"/>
    </row>
    <row r="364" spans="1:24">
      <c r="A364" s="387" t="s">
        <v>188</v>
      </c>
      <c r="B364" s="389"/>
      <c r="C364" s="435"/>
      <c r="D364" s="389"/>
      <c r="E364" s="388"/>
      <c r="F364" s="359"/>
      <c r="G364" s="359"/>
      <c r="H364" s="359"/>
      <c r="I364" s="390"/>
      <c r="J364" s="358"/>
      <c r="K364" s="358"/>
      <c r="L364" s="358"/>
      <c r="M364" s="388"/>
      <c r="N364" s="437"/>
      <c r="O364" s="435"/>
      <c r="P364" s="428"/>
      <c r="Q364" s="392"/>
      <c r="R364" s="393">
        <f t="shared" si="10"/>
        <v>0</v>
      </c>
      <c r="S364" s="393">
        <f t="shared" si="10"/>
        <v>0</v>
      </c>
      <c r="T364" s="393">
        <f t="shared" si="10"/>
        <v>0</v>
      </c>
      <c r="U364" s="394">
        <f t="shared" si="11"/>
        <v>0</v>
      </c>
      <c r="W364" s="386"/>
      <c r="X364" s="386"/>
    </row>
    <row r="365" spans="1:24">
      <c r="A365" s="387" t="s">
        <v>188</v>
      </c>
      <c r="B365" s="389"/>
      <c r="C365" s="435"/>
      <c r="D365" s="389"/>
      <c r="E365" s="388"/>
      <c r="F365" s="359"/>
      <c r="G365" s="359"/>
      <c r="H365" s="359"/>
      <c r="I365" s="390"/>
      <c r="J365" s="358"/>
      <c r="K365" s="358"/>
      <c r="L365" s="358"/>
      <c r="M365" s="388"/>
      <c r="N365" s="437"/>
      <c r="O365" s="435"/>
      <c r="P365" s="428"/>
      <c r="Q365" s="392"/>
      <c r="R365" s="393">
        <f t="shared" si="10"/>
        <v>0</v>
      </c>
      <c r="S365" s="393">
        <f t="shared" si="10"/>
        <v>0</v>
      </c>
      <c r="T365" s="393">
        <f t="shared" si="10"/>
        <v>0</v>
      </c>
      <c r="U365" s="394">
        <f t="shared" si="11"/>
        <v>0</v>
      </c>
      <c r="W365" s="386"/>
      <c r="X365" s="386"/>
    </row>
    <row r="366" spans="1:24">
      <c r="A366" s="387" t="s">
        <v>188</v>
      </c>
      <c r="B366" s="389"/>
      <c r="C366" s="435"/>
      <c r="D366" s="389"/>
      <c r="E366" s="388"/>
      <c r="F366" s="359"/>
      <c r="G366" s="359"/>
      <c r="H366" s="359"/>
      <c r="I366" s="390"/>
      <c r="J366" s="358"/>
      <c r="K366" s="358"/>
      <c r="L366" s="358"/>
      <c r="M366" s="388"/>
      <c r="N366" s="437"/>
      <c r="O366" s="435"/>
      <c r="P366" s="428"/>
      <c r="Q366" s="392"/>
      <c r="R366" s="393">
        <f t="shared" si="10"/>
        <v>0</v>
      </c>
      <c r="S366" s="393">
        <f t="shared" si="10"/>
        <v>0</v>
      </c>
      <c r="T366" s="393">
        <f t="shared" si="10"/>
        <v>0</v>
      </c>
      <c r="U366" s="394">
        <f t="shared" si="11"/>
        <v>0</v>
      </c>
      <c r="W366" s="386"/>
      <c r="X366" s="386"/>
    </row>
    <row r="367" spans="1:24">
      <c r="A367" s="387" t="s">
        <v>188</v>
      </c>
      <c r="B367" s="389"/>
      <c r="C367" s="435"/>
      <c r="D367" s="389"/>
      <c r="E367" s="388"/>
      <c r="F367" s="359"/>
      <c r="G367" s="359"/>
      <c r="H367" s="359"/>
      <c r="I367" s="390"/>
      <c r="J367" s="358"/>
      <c r="K367" s="358"/>
      <c r="L367" s="358"/>
      <c r="M367" s="388"/>
      <c r="N367" s="437"/>
      <c r="O367" s="435"/>
      <c r="P367" s="428"/>
      <c r="Q367" s="392"/>
      <c r="R367" s="393">
        <f t="shared" si="10"/>
        <v>0</v>
      </c>
      <c r="S367" s="393">
        <f t="shared" si="10"/>
        <v>0</v>
      </c>
      <c r="T367" s="393">
        <f t="shared" si="10"/>
        <v>0</v>
      </c>
      <c r="U367" s="394">
        <f t="shared" si="11"/>
        <v>0</v>
      </c>
      <c r="W367" s="386"/>
      <c r="X367" s="386"/>
    </row>
    <row r="368" spans="1:24">
      <c r="A368" s="387" t="s">
        <v>188</v>
      </c>
      <c r="B368" s="389"/>
      <c r="C368" s="435"/>
      <c r="D368" s="389"/>
      <c r="E368" s="388"/>
      <c r="F368" s="359"/>
      <c r="G368" s="359"/>
      <c r="H368" s="359"/>
      <c r="I368" s="390"/>
      <c r="J368" s="358"/>
      <c r="K368" s="358"/>
      <c r="L368" s="358"/>
      <c r="M368" s="388"/>
      <c r="N368" s="437"/>
      <c r="O368" s="435"/>
      <c r="P368" s="428"/>
      <c r="Q368" s="392"/>
      <c r="R368" s="393">
        <f t="shared" si="10"/>
        <v>0</v>
      </c>
      <c r="S368" s="393">
        <f t="shared" si="10"/>
        <v>0</v>
      </c>
      <c r="T368" s="393">
        <f t="shared" si="10"/>
        <v>0</v>
      </c>
      <c r="U368" s="394">
        <f t="shared" si="11"/>
        <v>0</v>
      </c>
      <c r="W368" s="386"/>
      <c r="X368" s="386"/>
    </row>
    <row r="369" spans="1:24">
      <c r="A369" s="387" t="s">
        <v>188</v>
      </c>
      <c r="B369" s="389"/>
      <c r="C369" s="435"/>
      <c r="D369" s="389"/>
      <c r="E369" s="388"/>
      <c r="F369" s="359"/>
      <c r="G369" s="359"/>
      <c r="H369" s="359"/>
      <c r="I369" s="390"/>
      <c r="J369" s="358"/>
      <c r="K369" s="358"/>
      <c r="L369" s="358"/>
      <c r="M369" s="388"/>
      <c r="N369" s="437"/>
      <c r="O369" s="435"/>
      <c r="P369" s="428"/>
      <c r="Q369" s="392"/>
      <c r="R369" s="393">
        <f t="shared" si="10"/>
        <v>0</v>
      </c>
      <c r="S369" s="393">
        <f t="shared" si="10"/>
        <v>0</v>
      </c>
      <c r="T369" s="393">
        <f t="shared" si="10"/>
        <v>0</v>
      </c>
      <c r="U369" s="394">
        <f t="shared" si="11"/>
        <v>0</v>
      </c>
      <c r="W369" s="386"/>
      <c r="X369" s="386"/>
    </row>
    <row r="370" spans="1:24">
      <c r="A370" s="387" t="s">
        <v>188</v>
      </c>
      <c r="B370" s="389"/>
      <c r="C370" s="435"/>
      <c r="D370" s="389"/>
      <c r="E370" s="388"/>
      <c r="F370" s="359"/>
      <c r="G370" s="359"/>
      <c r="H370" s="359"/>
      <c r="I370" s="390"/>
      <c r="J370" s="358"/>
      <c r="K370" s="358"/>
      <c r="L370" s="358"/>
      <c r="M370" s="388"/>
      <c r="N370" s="437"/>
      <c r="O370" s="435"/>
      <c r="P370" s="428"/>
      <c r="Q370" s="392"/>
      <c r="R370" s="393">
        <f t="shared" si="10"/>
        <v>0</v>
      </c>
      <c r="S370" s="393">
        <f t="shared" si="10"/>
        <v>0</v>
      </c>
      <c r="T370" s="393">
        <f t="shared" si="10"/>
        <v>0</v>
      </c>
      <c r="U370" s="394">
        <f t="shared" si="11"/>
        <v>0</v>
      </c>
      <c r="W370" s="386"/>
      <c r="X370" s="386"/>
    </row>
    <row r="371" spans="1:24">
      <c r="A371" s="387" t="s">
        <v>188</v>
      </c>
      <c r="B371" s="389"/>
      <c r="C371" s="435"/>
      <c r="D371" s="389"/>
      <c r="E371" s="388"/>
      <c r="F371" s="359"/>
      <c r="G371" s="359"/>
      <c r="H371" s="359"/>
      <c r="I371" s="390"/>
      <c r="J371" s="358"/>
      <c r="K371" s="358"/>
      <c r="L371" s="358"/>
      <c r="M371" s="388"/>
      <c r="N371" s="437"/>
      <c r="O371" s="435"/>
      <c r="P371" s="428"/>
      <c r="Q371" s="392"/>
      <c r="R371" s="393">
        <f t="shared" si="10"/>
        <v>0</v>
      </c>
      <c r="S371" s="393">
        <f t="shared" si="10"/>
        <v>0</v>
      </c>
      <c r="T371" s="393">
        <f t="shared" si="10"/>
        <v>0</v>
      </c>
      <c r="U371" s="394">
        <f t="shared" si="11"/>
        <v>0</v>
      </c>
      <c r="W371" s="386"/>
      <c r="X371" s="386"/>
    </row>
    <row r="372" spans="1:24">
      <c r="A372" s="387" t="s">
        <v>188</v>
      </c>
      <c r="B372" s="389"/>
      <c r="C372" s="435"/>
      <c r="D372" s="389"/>
      <c r="E372" s="388"/>
      <c r="F372" s="359"/>
      <c r="G372" s="359"/>
      <c r="H372" s="359"/>
      <c r="I372" s="390"/>
      <c r="J372" s="358"/>
      <c r="K372" s="358"/>
      <c r="L372" s="358"/>
      <c r="M372" s="388"/>
      <c r="N372" s="437"/>
      <c r="O372" s="435"/>
      <c r="P372" s="428"/>
      <c r="Q372" s="392"/>
      <c r="R372" s="393">
        <f t="shared" si="10"/>
        <v>0</v>
      </c>
      <c r="S372" s="393">
        <f t="shared" si="10"/>
        <v>0</v>
      </c>
      <c r="T372" s="393">
        <f t="shared" si="10"/>
        <v>0</v>
      </c>
      <c r="U372" s="394">
        <f t="shared" si="11"/>
        <v>0</v>
      </c>
      <c r="W372" s="386"/>
      <c r="X372" s="386"/>
    </row>
    <row r="373" spans="1:24">
      <c r="A373" s="387" t="s">
        <v>188</v>
      </c>
      <c r="B373" s="389"/>
      <c r="C373" s="435"/>
      <c r="D373" s="389"/>
      <c r="E373" s="388"/>
      <c r="F373" s="359"/>
      <c r="G373" s="359"/>
      <c r="H373" s="359"/>
      <c r="I373" s="390"/>
      <c r="J373" s="358"/>
      <c r="K373" s="358"/>
      <c r="L373" s="358"/>
      <c r="M373" s="388"/>
      <c r="N373" s="437"/>
      <c r="O373" s="435"/>
      <c r="P373" s="428"/>
      <c r="Q373" s="392"/>
      <c r="R373" s="393">
        <f t="shared" si="10"/>
        <v>0</v>
      </c>
      <c r="S373" s="393">
        <f t="shared" si="10"/>
        <v>0</v>
      </c>
      <c r="T373" s="393">
        <f t="shared" si="10"/>
        <v>0</v>
      </c>
      <c r="U373" s="394">
        <f t="shared" si="11"/>
        <v>0</v>
      </c>
      <c r="W373" s="386"/>
      <c r="X373" s="386"/>
    </row>
    <row r="374" spans="1:24">
      <c r="A374" s="387" t="s">
        <v>188</v>
      </c>
      <c r="B374" s="389"/>
      <c r="C374" s="435"/>
      <c r="D374" s="389"/>
      <c r="E374" s="388"/>
      <c r="F374" s="359"/>
      <c r="G374" s="359"/>
      <c r="H374" s="359"/>
      <c r="I374" s="390"/>
      <c r="J374" s="358"/>
      <c r="K374" s="358"/>
      <c r="L374" s="358"/>
      <c r="M374" s="388"/>
      <c r="N374" s="437"/>
      <c r="O374" s="435"/>
      <c r="P374" s="428"/>
      <c r="Q374" s="392"/>
      <c r="R374" s="393">
        <f t="shared" si="10"/>
        <v>0</v>
      </c>
      <c r="S374" s="393">
        <f t="shared" si="10"/>
        <v>0</v>
      </c>
      <c r="T374" s="393">
        <f t="shared" si="10"/>
        <v>0</v>
      </c>
      <c r="U374" s="394">
        <f t="shared" si="11"/>
        <v>0</v>
      </c>
      <c r="W374" s="386"/>
      <c r="X374" s="386"/>
    </row>
    <row r="375" spans="1:24">
      <c r="A375" s="387" t="s">
        <v>188</v>
      </c>
      <c r="B375" s="389"/>
      <c r="C375" s="435"/>
      <c r="D375" s="389"/>
      <c r="E375" s="388"/>
      <c r="F375" s="359"/>
      <c r="G375" s="359"/>
      <c r="H375" s="359"/>
      <c r="I375" s="390"/>
      <c r="J375" s="358"/>
      <c r="K375" s="358"/>
      <c r="L375" s="358"/>
      <c r="M375" s="388"/>
      <c r="N375" s="437"/>
      <c r="O375" s="435"/>
      <c r="P375" s="428"/>
      <c r="Q375" s="392"/>
      <c r="R375" s="393">
        <f t="shared" si="10"/>
        <v>0</v>
      </c>
      <c r="S375" s="393">
        <f t="shared" si="10"/>
        <v>0</v>
      </c>
      <c r="T375" s="393">
        <f t="shared" si="10"/>
        <v>0</v>
      </c>
      <c r="U375" s="394">
        <f t="shared" si="11"/>
        <v>0</v>
      </c>
      <c r="W375" s="386"/>
      <c r="X375" s="386"/>
    </row>
    <row r="376" spans="1:24">
      <c r="A376" s="387" t="s">
        <v>188</v>
      </c>
      <c r="B376" s="389"/>
      <c r="C376" s="435"/>
      <c r="D376" s="389"/>
      <c r="E376" s="388"/>
      <c r="F376" s="359"/>
      <c r="G376" s="359"/>
      <c r="H376" s="359"/>
      <c r="I376" s="390"/>
      <c r="J376" s="358"/>
      <c r="K376" s="358"/>
      <c r="L376" s="358"/>
      <c r="M376" s="388"/>
      <c r="N376" s="437"/>
      <c r="O376" s="435"/>
      <c r="P376" s="428"/>
      <c r="Q376" s="392"/>
      <c r="R376" s="393">
        <f t="shared" si="10"/>
        <v>0</v>
      </c>
      <c r="S376" s="393">
        <f t="shared" si="10"/>
        <v>0</v>
      </c>
      <c r="T376" s="393">
        <f t="shared" si="10"/>
        <v>0</v>
      </c>
      <c r="U376" s="394">
        <f t="shared" si="11"/>
        <v>0</v>
      </c>
      <c r="W376" s="386"/>
      <c r="X376" s="386"/>
    </row>
    <row r="377" spans="1:24">
      <c r="A377" s="387" t="s">
        <v>188</v>
      </c>
      <c r="B377" s="389"/>
      <c r="C377" s="435"/>
      <c r="D377" s="389"/>
      <c r="E377" s="388"/>
      <c r="F377" s="359"/>
      <c r="G377" s="359"/>
      <c r="H377" s="359"/>
      <c r="I377" s="390"/>
      <c r="J377" s="358"/>
      <c r="K377" s="358"/>
      <c r="L377" s="358"/>
      <c r="M377" s="388"/>
      <c r="N377" s="437"/>
      <c r="O377" s="435"/>
      <c r="P377" s="428"/>
      <c r="Q377" s="392"/>
      <c r="R377" s="393">
        <f t="shared" si="10"/>
        <v>0</v>
      </c>
      <c r="S377" s="393">
        <f t="shared" si="10"/>
        <v>0</v>
      </c>
      <c r="T377" s="393">
        <f t="shared" si="10"/>
        <v>0</v>
      </c>
      <c r="U377" s="394">
        <f t="shared" si="11"/>
        <v>0</v>
      </c>
      <c r="W377" s="386"/>
      <c r="X377" s="386"/>
    </row>
    <row r="378" spans="1:24">
      <c r="A378" s="387" t="s">
        <v>188</v>
      </c>
      <c r="B378" s="389"/>
      <c r="C378" s="435"/>
      <c r="D378" s="389"/>
      <c r="E378" s="388"/>
      <c r="F378" s="359"/>
      <c r="G378" s="359"/>
      <c r="H378" s="359"/>
      <c r="I378" s="390"/>
      <c r="J378" s="358"/>
      <c r="K378" s="358"/>
      <c r="L378" s="358"/>
      <c r="M378" s="388"/>
      <c r="N378" s="437"/>
      <c r="O378" s="435"/>
      <c r="P378" s="428"/>
      <c r="Q378" s="392"/>
      <c r="R378" s="393">
        <f t="shared" si="10"/>
        <v>0</v>
      </c>
      <c r="S378" s="393">
        <f t="shared" si="10"/>
        <v>0</v>
      </c>
      <c r="T378" s="393">
        <f t="shared" si="10"/>
        <v>0</v>
      </c>
      <c r="U378" s="394">
        <f t="shared" si="11"/>
        <v>0</v>
      </c>
      <c r="W378" s="386"/>
      <c r="X378" s="386"/>
    </row>
    <row r="379" spans="1:24">
      <c r="A379" s="387" t="s">
        <v>188</v>
      </c>
      <c r="B379" s="389"/>
      <c r="C379" s="435"/>
      <c r="D379" s="389"/>
      <c r="E379" s="388"/>
      <c r="F379" s="359"/>
      <c r="G379" s="359"/>
      <c r="H379" s="359"/>
      <c r="I379" s="390"/>
      <c r="J379" s="358"/>
      <c r="K379" s="358"/>
      <c r="L379" s="358"/>
      <c r="M379" s="388"/>
      <c r="N379" s="437"/>
      <c r="O379" s="435"/>
      <c r="P379" s="428"/>
      <c r="Q379" s="392"/>
      <c r="R379" s="393">
        <f t="shared" si="10"/>
        <v>0</v>
      </c>
      <c r="S379" s="393">
        <f t="shared" si="10"/>
        <v>0</v>
      </c>
      <c r="T379" s="393">
        <f t="shared" si="10"/>
        <v>0</v>
      </c>
      <c r="U379" s="394">
        <f t="shared" si="11"/>
        <v>0</v>
      </c>
      <c r="W379" s="386"/>
      <c r="X379" s="386"/>
    </row>
    <row r="380" spans="1:24">
      <c r="A380" s="387" t="s">
        <v>188</v>
      </c>
      <c r="B380" s="389"/>
      <c r="C380" s="435"/>
      <c r="D380" s="389"/>
      <c r="E380" s="388"/>
      <c r="F380" s="359"/>
      <c r="G380" s="359"/>
      <c r="H380" s="359"/>
      <c r="I380" s="390"/>
      <c r="J380" s="358"/>
      <c r="K380" s="358"/>
      <c r="L380" s="358"/>
      <c r="M380" s="388"/>
      <c r="N380" s="437"/>
      <c r="O380" s="435"/>
      <c r="P380" s="428"/>
      <c r="Q380" s="392"/>
      <c r="R380" s="393">
        <f t="shared" si="10"/>
        <v>0</v>
      </c>
      <c r="S380" s="393">
        <f t="shared" si="10"/>
        <v>0</v>
      </c>
      <c r="T380" s="393">
        <f t="shared" si="10"/>
        <v>0</v>
      </c>
      <c r="U380" s="394">
        <f t="shared" si="11"/>
        <v>0</v>
      </c>
      <c r="W380" s="386"/>
      <c r="X380" s="386"/>
    </row>
    <row r="381" spans="1:24">
      <c r="A381" s="387" t="s">
        <v>188</v>
      </c>
      <c r="B381" s="389"/>
      <c r="C381" s="435"/>
      <c r="D381" s="389"/>
      <c r="E381" s="388"/>
      <c r="F381" s="359"/>
      <c r="G381" s="359"/>
      <c r="H381" s="359"/>
      <c r="I381" s="390"/>
      <c r="J381" s="358"/>
      <c r="K381" s="358"/>
      <c r="L381" s="358"/>
      <c r="M381" s="388"/>
      <c r="N381" s="437"/>
      <c r="O381" s="435"/>
      <c r="P381" s="428"/>
      <c r="Q381" s="392"/>
      <c r="R381" s="393">
        <f t="shared" si="10"/>
        <v>0</v>
      </c>
      <c r="S381" s="393">
        <f t="shared" si="10"/>
        <v>0</v>
      </c>
      <c r="T381" s="393">
        <f t="shared" si="10"/>
        <v>0</v>
      </c>
      <c r="U381" s="394">
        <f t="shared" si="11"/>
        <v>0</v>
      </c>
      <c r="W381" s="386"/>
      <c r="X381" s="386"/>
    </row>
    <row r="382" spans="1:24">
      <c r="A382" s="387" t="s">
        <v>188</v>
      </c>
      <c r="B382" s="389"/>
      <c r="C382" s="435"/>
      <c r="D382" s="389"/>
      <c r="E382" s="388"/>
      <c r="F382" s="359"/>
      <c r="G382" s="359"/>
      <c r="H382" s="359"/>
      <c r="I382" s="390"/>
      <c r="J382" s="358"/>
      <c r="K382" s="358"/>
      <c r="L382" s="358"/>
      <c r="M382" s="388"/>
      <c r="N382" s="437"/>
      <c r="O382" s="435"/>
      <c r="P382" s="428"/>
      <c r="Q382" s="392"/>
      <c r="R382" s="393">
        <f t="shared" si="10"/>
        <v>0</v>
      </c>
      <c r="S382" s="393">
        <f t="shared" si="10"/>
        <v>0</v>
      </c>
      <c r="T382" s="393">
        <f t="shared" si="10"/>
        <v>0</v>
      </c>
      <c r="U382" s="394">
        <f t="shared" si="11"/>
        <v>0</v>
      </c>
      <c r="W382" s="386"/>
      <c r="X382" s="386"/>
    </row>
    <row r="383" spans="1:24">
      <c r="A383" s="387" t="s">
        <v>188</v>
      </c>
      <c r="B383" s="389"/>
      <c r="C383" s="435"/>
      <c r="D383" s="389"/>
      <c r="E383" s="388"/>
      <c r="F383" s="359"/>
      <c r="G383" s="359"/>
      <c r="H383" s="359"/>
      <c r="I383" s="390"/>
      <c r="J383" s="358"/>
      <c r="K383" s="358"/>
      <c r="L383" s="358"/>
      <c r="M383" s="388"/>
      <c r="N383" s="437"/>
      <c r="O383" s="435"/>
      <c r="P383" s="428"/>
      <c r="Q383" s="392"/>
      <c r="R383" s="393">
        <f t="shared" si="10"/>
        <v>0</v>
      </c>
      <c r="S383" s="393">
        <f t="shared" si="10"/>
        <v>0</v>
      </c>
      <c r="T383" s="393">
        <f t="shared" si="10"/>
        <v>0</v>
      </c>
      <c r="U383" s="394">
        <f t="shared" si="11"/>
        <v>0</v>
      </c>
      <c r="W383" s="386"/>
      <c r="X383" s="386"/>
    </row>
    <row r="384" spans="1:24">
      <c r="A384" s="387" t="s">
        <v>188</v>
      </c>
      <c r="B384" s="389"/>
      <c r="C384" s="435"/>
      <c r="D384" s="389"/>
      <c r="E384" s="388"/>
      <c r="F384" s="359"/>
      <c r="G384" s="359"/>
      <c r="H384" s="359"/>
      <c r="I384" s="390"/>
      <c r="J384" s="358"/>
      <c r="K384" s="358"/>
      <c r="L384" s="358"/>
      <c r="M384" s="388"/>
      <c r="N384" s="437"/>
      <c r="O384" s="435"/>
      <c r="P384" s="428"/>
      <c r="Q384" s="392"/>
      <c r="R384" s="393">
        <f t="shared" si="10"/>
        <v>0</v>
      </c>
      <c r="S384" s="393">
        <f t="shared" si="10"/>
        <v>0</v>
      </c>
      <c r="T384" s="393">
        <f t="shared" si="10"/>
        <v>0</v>
      </c>
      <c r="U384" s="394">
        <f t="shared" si="11"/>
        <v>0</v>
      </c>
      <c r="W384" s="386"/>
      <c r="X384" s="386"/>
    </row>
    <row r="385" spans="1:24">
      <c r="A385" s="387" t="s">
        <v>188</v>
      </c>
      <c r="B385" s="389"/>
      <c r="C385" s="435"/>
      <c r="D385" s="389"/>
      <c r="E385" s="388"/>
      <c r="F385" s="359"/>
      <c r="G385" s="359"/>
      <c r="H385" s="359"/>
      <c r="I385" s="390"/>
      <c r="J385" s="358"/>
      <c r="K385" s="358"/>
      <c r="L385" s="358"/>
      <c r="M385" s="388"/>
      <c r="N385" s="437"/>
      <c r="O385" s="435"/>
      <c r="P385" s="428"/>
      <c r="Q385" s="392"/>
      <c r="R385" s="393">
        <f t="shared" si="10"/>
        <v>0</v>
      </c>
      <c r="S385" s="393">
        <f t="shared" si="10"/>
        <v>0</v>
      </c>
      <c r="T385" s="393">
        <f t="shared" si="10"/>
        <v>0</v>
      </c>
      <c r="U385" s="394">
        <f t="shared" si="11"/>
        <v>0</v>
      </c>
      <c r="W385" s="386"/>
      <c r="X385" s="386"/>
    </row>
    <row r="386" spans="1:24">
      <c r="A386" s="387" t="s">
        <v>188</v>
      </c>
      <c r="B386" s="389"/>
      <c r="C386" s="435"/>
      <c r="D386" s="389"/>
      <c r="E386" s="388"/>
      <c r="F386" s="359"/>
      <c r="G386" s="359"/>
      <c r="H386" s="359"/>
      <c r="I386" s="390"/>
      <c r="J386" s="358"/>
      <c r="K386" s="358"/>
      <c r="L386" s="358"/>
      <c r="M386" s="388"/>
      <c r="N386" s="437"/>
      <c r="O386" s="435"/>
      <c r="P386" s="428"/>
      <c r="Q386" s="392"/>
      <c r="R386" s="393">
        <f t="shared" si="10"/>
        <v>0</v>
      </c>
      <c r="S386" s="393">
        <f t="shared" si="10"/>
        <v>0</v>
      </c>
      <c r="T386" s="393">
        <f t="shared" si="10"/>
        <v>0</v>
      </c>
      <c r="U386" s="394">
        <f t="shared" si="11"/>
        <v>0</v>
      </c>
      <c r="W386" s="386"/>
      <c r="X386" s="386"/>
    </row>
    <row r="387" spans="1:24">
      <c r="A387" s="387" t="s">
        <v>188</v>
      </c>
      <c r="B387" s="389"/>
      <c r="C387" s="435"/>
      <c r="D387" s="389"/>
      <c r="E387" s="388"/>
      <c r="F387" s="359"/>
      <c r="G387" s="359"/>
      <c r="H387" s="359"/>
      <c r="I387" s="390"/>
      <c r="J387" s="358"/>
      <c r="K387" s="358"/>
      <c r="L387" s="358"/>
      <c r="M387" s="388"/>
      <c r="N387" s="437"/>
      <c r="O387" s="435"/>
      <c r="P387" s="428"/>
      <c r="Q387" s="392"/>
      <c r="R387" s="393">
        <f t="shared" si="10"/>
        <v>0</v>
      </c>
      <c r="S387" s="393">
        <f t="shared" si="10"/>
        <v>0</v>
      </c>
      <c r="T387" s="393">
        <f t="shared" si="10"/>
        <v>0</v>
      </c>
      <c r="U387" s="394">
        <f t="shared" si="11"/>
        <v>0</v>
      </c>
      <c r="W387" s="386"/>
      <c r="X387" s="386"/>
    </row>
    <row r="388" spans="1:24">
      <c r="A388" s="387" t="s">
        <v>188</v>
      </c>
      <c r="B388" s="389"/>
      <c r="C388" s="435"/>
      <c r="D388" s="389"/>
      <c r="E388" s="388"/>
      <c r="F388" s="359"/>
      <c r="G388" s="359"/>
      <c r="H388" s="359"/>
      <c r="I388" s="390"/>
      <c r="J388" s="358"/>
      <c r="K388" s="358"/>
      <c r="L388" s="358"/>
      <c r="M388" s="388"/>
      <c r="N388" s="437"/>
      <c r="O388" s="435"/>
      <c r="P388" s="428"/>
      <c r="Q388" s="392"/>
      <c r="R388" s="393">
        <f t="shared" si="10"/>
        <v>0</v>
      </c>
      <c r="S388" s="393">
        <f t="shared" si="10"/>
        <v>0</v>
      </c>
      <c r="T388" s="393">
        <f t="shared" si="10"/>
        <v>0</v>
      </c>
      <c r="U388" s="394">
        <f t="shared" si="11"/>
        <v>0</v>
      </c>
      <c r="W388" s="386"/>
      <c r="X388" s="386"/>
    </row>
    <row r="389" spans="1:24">
      <c r="A389" s="387" t="s">
        <v>188</v>
      </c>
      <c r="B389" s="389"/>
      <c r="C389" s="435"/>
      <c r="D389" s="389"/>
      <c r="E389" s="388"/>
      <c r="F389" s="359"/>
      <c r="G389" s="359"/>
      <c r="H389" s="359"/>
      <c r="I389" s="390"/>
      <c r="J389" s="358"/>
      <c r="K389" s="358"/>
      <c r="L389" s="358"/>
      <c r="M389" s="388"/>
      <c r="N389" s="437"/>
      <c r="O389" s="435"/>
      <c r="P389" s="428"/>
      <c r="Q389" s="392"/>
      <c r="R389" s="393">
        <f t="shared" si="10"/>
        <v>0</v>
      </c>
      <c r="S389" s="393">
        <f t="shared" si="10"/>
        <v>0</v>
      </c>
      <c r="T389" s="393">
        <f t="shared" si="10"/>
        <v>0</v>
      </c>
      <c r="U389" s="394">
        <f t="shared" si="11"/>
        <v>0</v>
      </c>
      <c r="W389" s="386"/>
      <c r="X389" s="386"/>
    </row>
    <row r="390" spans="1:24">
      <c r="A390" s="387" t="s">
        <v>188</v>
      </c>
      <c r="B390" s="389"/>
      <c r="C390" s="435"/>
      <c r="D390" s="389"/>
      <c r="E390" s="388"/>
      <c r="F390" s="359"/>
      <c r="G390" s="359"/>
      <c r="H390" s="359"/>
      <c r="I390" s="390"/>
      <c r="J390" s="358"/>
      <c r="K390" s="358"/>
      <c r="L390" s="358"/>
      <c r="M390" s="388"/>
      <c r="N390" s="437"/>
      <c r="O390" s="435"/>
      <c r="P390" s="428"/>
      <c r="Q390" s="392"/>
      <c r="R390" s="393">
        <f t="shared" si="10"/>
        <v>0</v>
      </c>
      <c r="S390" s="393">
        <f t="shared" si="10"/>
        <v>0</v>
      </c>
      <c r="T390" s="393">
        <f t="shared" si="10"/>
        <v>0</v>
      </c>
      <c r="U390" s="394">
        <f t="shared" si="11"/>
        <v>0</v>
      </c>
      <c r="W390" s="386"/>
      <c r="X390" s="386"/>
    </row>
    <row r="391" spans="1:24">
      <c r="A391" s="387" t="s">
        <v>188</v>
      </c>
      <c r="B391" s="389"/>
      <c r="C391" s="435"/>
      <c r="D391" s="389"/>
      <c r="E391" s="388"/>
      <c r="F391" s="359"/>
      <c r="G391" s="359"/>
      <c r="H391" s="359"/>
      <c r="I391" s="390"/>
      <c r="J391" s="358"/>
      <c r="K391" s="358"/>
      <c r="L391" s="358"/>
      <c r="M391" s="388"/>
      <c r="N391" s="437"/>
      <c r="O391" s="435"/>
      <c r="P391" s="428"/>
      <c r="Q391" s="392"/>
      <c r="R391" s="393">
        <f t="shared" si="10"/>
        <v>0</v>
      </c>
      <c r="S391" s="393">
        <f t="shared" si="10"/>
        <v>0</v>
      </c>
      <c r="T391" s="393">
        <f t="shared" si="10"/>
        <v>0</v>
      </c>
      <c r="U391" s="394">
        <f t="shared" si="11"/>
        <v>0</v>
      </c>
      <c r="W391" s="386"/>
      <c r="X391" s="386"/>
    </row>
    <row r="392" spans="1:24">
      <c r="A392" s="387" t="s">
        <v>188</v>
      </c>
      <c r="B392" s="389"/>
      <c r="C392" s="435"/>
      <c r="D392" s="389"/>
      <c r="E392" s="388"/>
      <c r="F392" s="359"/>
      <c r="G392" s="359"/>
      <c r="H392" s="359"/>
      <c r="I392" s="390"/>
      <c r="J392" s="358"/>
      <c r="K392" s="358"/>
      <c r="L392" s="358"/>
      <c r="M392" s="388"/>
      <c r="N392" s="437"/>
      <c r="O392" s="435"/>
      <c r="P392" s="428"/>
      <c r="Q392" s="392"/>
      <c r="R392" s="393">
        <f t="shared" si="10"/>
        <v>0</v>
      </c>
      <c r="S392" s="393">
        <f t="shared" si="10"/>
        <v>0</v>
      </c>
      <c r="T392" s="393">
        <f t="shared" si="10"/>
        <v>0</v>
      </c>
      <c r="U392" s="394">
        <f t="shared" si="11"/>
        <v>0</v>
      </c>
      <c r="W392" s="386"/>
      <c r="X392" s="386"/>
    </row>
    <row r="393" spans="1:24">
      <c r="A393" s="387" t="s">
        <v>188</v>
      </c>
      <c r="B393" s="389"/>
      <c r="C393" s="435"/>
      <c r="D393" s="389"/>
      <c r="E393" s="388"/>
      <c r="F393" s="359"/>
      <c r="G393" s="359"/>
      <c r="H393" s="359"/>
      <c r="I393" s="390"/>
      <c r="J393" s="358"/>
      <c r="K393" s="358"/>
      <c r="L393" s="358"/>
      <c r="M393" s="388"/>
      <c r="N393" s="437"/>
      <c r="O393" s="435"/>
      <c r="P393" s="428"/>
      <c r="Q393" s="392"/>
      <c r="R393" s="393">
        <f t="shared" si="10"/>
        <v>0</v>
      </c>
      <c r="S393" s="393">
        <f t="shared" si="10"/>
        <v>0</v>
      </c>
      <c r="T393" s="393">
        <f t="shared" si="10"/>
        <v>0</v>
      </c>
      <c r="U393" s="394">
        <f t="shared" si="11"/>
        <v>0</v>
      </c>
      <c r="W393" s="386"/>
      <c r="X393" s="386"/>
    </row>
    <row r="394" spans="1:24">
      <c r="A394" s="387" t="s">
        <v>188</v>
      </c>
      <c r="B394" s="389"/>
      <c r="C394" s="435"/>
      <c r="D394" s="389"/>
      <c r="E394" s="388"/>
      <c r="F394" s="359"/>
      <c r="G394" s="359"/>
      <c r="H394" s="359"/>
      <c r="I394" s="390"/>
      <c r="J394" s="358"/>
      <c r="K394" s="358"/>
      <c r="L394" s="358"/>
      <c r="M394" s="388"/>
      <c r="N394" s="437"/>
      <c r="O394" s="435"/>
      <c r="P394" s="428"/>
      <c r="Q394" s="392"/>
      <c r="R394" s="393">
        <f t="shared" si="10"/>
        <v>0</v>
      </c>
      <c r="S394" s="393">
        <f t="shared" si="10"/>
        <v>0</v>
      </c>
      <c r="T394" s="393">
        <f t="shared" si="10"/>
        <v>0</v>
      </c>
      <c r="U394" s="394">
        <f t="shared" si="11"/>
        <v>0</v>
      </c>
      <c r="W394" s="386"/>
      <c r="X394" s="386"/>
    </row>
    <row r="395" spans="1:24">
      <c r="A395" s="387" t="s">
        <v>188</v>
      </c>
      <c r="B395" s="389"/>
      <c r="C395" s="435"/>
      <c r="D395" s="389"/>
      <c r="E395" s="388"/>
      <c r="F395" s="359"/>
      <c r="G395" s="359"/>
      <c r="H395" s="359"/>
      <c r="I395" s="390"/>
      <c r="J395" s="358"/>
      <c r="K395" s="358"/>
      <c r="L395" s="358"/>
      <c r="M395" s="388"/>
      <c r="N395" s="437"/>
      <c r="O395" s="435"/>
      <c r="P395" s="428"/>
      <c r="Q395" s="392"/>
      <c r="R395" s="393">
        <f t="shared" si="10"/>
        <v>0</v>
      </c>
      <c r="S395" s="393">
        <f t="shared" si="10"/>
        <v>0</v>
      </c>
      <c r="T395" s="393">
        <f t="shared" si="10"/>
        <v>0</v>
      </c>
      <c r="U395" s="394">
        <f t="shared" si="11"/>
        <v>0</v>
      </c>
      <c r="W395" s="386"/>
      <c r="X395" s="386"/>
    </row>
    <row r="396" spans="1:24">
      <c r="A396" s="387" t="s">
        <v>188</v>
      </c>
      <c r="B396" s="389"/>
      <c r="C396" s="435"/>
      <c r="D396" s="389"/>
      <c r="E396" s="388"/>
      <c r="F396" s="359"/>
      <c r="G396" s="359"/>
      <c r="H396" s="359"/>
      <c r="I396" s="390"/>
      <c r="J396" s="358"/>
      <c r="K396" s="358"/>
      <c r="L396" s="358"/>
      <c r="M396" s="388"/>
      <c r="N396" s="437"/>
      <c r="O396" s="435"/>
      <c r="P396" s="428"/>
      <c r="Q396" s="392"/>
      <c r="R396" s="393">
        <f t="shared" si="10"/>
        <v>0</v>
      </c>
      <c r="S396" s="393">
        <f t="shared" si="10"/>
        <v>0</v>
      </c>
      <c r="T396" s="393">
        <f t="shared" si="10"/>
        <v>0</v>
      </c>
      <c r="U396" s="394">
        <f t="shared" si="11"/>
        <v>0</v>
      </c>
      <c r="W396" s="386"/>
      <c r="X396" s="386"/>
    </row>
    <row r="397" spans="1:24">
      <c r="A397" s="387" t="s">
        <v>188</v>
      </c>
      <c r="B397" s="389"/>
      <c r="C397" s="435"/>
      <c r="D397" s="389"/>
      <c r="E397" s="388"/>
      <c r="F397" s="359"/>
      <c r="G397" s="359"/>
      <c r="H397" s="359"/>
      <c r="I397" s="390"/>
      <c r="J397" s="358"/>
      <c r="K397" s="358"/>
      <c r="L397" s="358"/>
      <c r="M397" s="388"/>
      <c r="N397" s="437"/>
      <c r="O397" s="435"/>
      <c r="P397" s="428"/>
      <c r="Q397" s="392"/>
      <c r="R397" s="393">
        <f t="shared" ref="R397:T459" si="12">IFERROR(F397*J397,0)</f>
        <v>0</v>
      </c>
      <c r="S397" s="393">
        <f t="shared" si="12"/>
        <v>0</v>
      </c>
      <c r="T397" s="393">
        <f t="shared" si="12"/>
        <v>0</v>
      </c>
      <c r="U397" s="394">
        <f t="shared" ref="U397:U460" si="13">IFERROR(R397+S397+T397,0)</f>
        <v>0</v>
      </c>
      <c r="W397" s="386"/>
      <c r="X397" s="386"/>
    </row>
    <row r="398" spans="1:24">
      <c r="A398" s="387" t="s">
        <v>188</v>
      </c>
      <c r="B398" s="389"/>
      <c r="C398" s="435"/>
      <c r="D398" s="389"/>
      <c r="E398" s="388"/>
      <c r="F398" s="359"/>
      <c r="G398" s="359"/>
      <c r="H398" s="359"/>
      <c r="I398" s="390"/>
      <c r="J398" s="358"/>
      <c r="K398" s="358"/>
      <c r="L398" s="358"/>
      <c r="M398" s="388"/>
      <c r="N398" s="437"/>
      <c r="O398" s="435"/>
      <c r="P398" s="428"/>
      <c r="Q398" s="392"/>
      <c r="R398" s="393">
        <f t="shared" si="12"/>
        <v>0</v>
      </c>
      <c r="S398" s="393">
        <f t="shared" si="12"/>
        <v>0</v>
      </c>
      <c r="T398" s="393">
        <f t="shared" si="12"/>
        <v>0</v>
      </c>
      <c r="U398" s="394">
        <f t="shared" si="13"/>
        <v>0</v>
      </c>
      <c r="W398" s="386"/>
      <c r="X398" s="386"/>
    </row>
    <row r="399" spans="1:24">
      <c r="A399" s="387" t="s">
        <v>188</v>
      </c>
      <c r="B399" s="389"/>
      <c r="C399" s="435"/>
      <c r="D399" s="389"/>
      <c r="E399" s="388"/>
      <c r="F399" s="359"/>
      <c r="G399" s="359"/>
      <c r="H399" s="359"/>
      <c r="I399" s="390"/>
      <c r="J399" s="358"/>
      <c r="K399" s="358"/>
      <c r="L399" s="358"/>
      <c r="M399" s="388"/>
      <c r="N399" s="437"/>
      <c r="O399" s="435"/>
      <c r="P399" s="428"/>
      <c r="Q399" s="392"/>
      <c r="R399" s="393">
        <f t="shared" si="12"/>
        <v>0</v>
      </c>
      <c r="S399" s="393">
        <f t="shared" si="12"/>
        <v>0</v>
      </c>
      <c r="T399" s="393">
        <f t="shared" si="12"/>
        <v>0</v>
      </c>
      <c r="U399" s="394">
        <f t="shared" si="13"/>
        <v>0</v>
      </c>
      <c r="W399" s="386"/>
      <c r="X399" s="386"/>
    </row>
    <row r="400" spans="1:24">
      <c r="A400" s="387" t="s">
        <v>188</v>
      </c>
      <c r="B400" s="389"/>
      <c r="C400" s="435"/>
      <c r="D400" s="389"/>
      <c r="E400" s="388"/>
      <c r="F400" s="359"/>
      <c r="G400" s="359"/>
      <c r="H400" s="359"/>
      <c r="I400" s="390"/>
      <c r="J400" s="358"/>
      <c r="K400" s="358"/>
      <c r="L400" s="358"/>
      <c r="M400" s="388"/>
      <c r="N400" s="437"/>
      <c r="O400" s="435"/>
      <c r="P400" s="428"/>
      <c r="Q400" s="392"/>
      <c r="R400" s="393">
        <f t="shared" si="12"/>
        <v>0</v>
      </c>
      <c r="S400" s="393">
        <f t="shared" si="12"/>
        <v>0</v>
      </c>
      <c r="T400" s="393">
        <f t="shared" si="12"/>
        <v>0</v>
      </c>
      <c r="U400" s="394">
        <f t="shared" si="13"/>
        <v>0</v>
      </c>
      <c r="W400" s="386"/>
      <c r="X400" s="386"/>
    </row>
    <row r="401" spans="1:24">
      <c r="A401" s="387" t="s">
        <v>188</v>
      </c>
      <c r="B401" s="389"/>
      <c r="C401" s="435"/>
      <c r="D401" s="389"/>
      <c r="E401" s="388"/>
      <c r="F401" s="359"/>
      <c r="G401" s="359"/>
      <c r="H401" s="359"/>
      <c r="I401" s="390"/>
      <c r="J401" s="358"/>
      <c r="K401" s="358"/>
      <c r="L401" s="358"/>
      <c r="M401" s="388"/>
      <c r="N401" s="437"/>
      <c r="O401" s="435"/>
      <c r="P401" s="428"/>
      <c r="Q401" s="392"/>
      <c r="R401" s="393">
        <f t="shared" si="12"/>
        <v>0</v>
      </c>
      <c r="S401" s="393">
        <f t="shared" si="12"/>
        <v>0</v>
      </c>
      <c r="T401" s="393">
        <f t="shared" si="12"/>
        <v>0</v>
      </c>
      <c r="U401" s="394">
        <f t="shared" si="13"/>
        <v>0</v>
      </c>
      <c r="W401" s="386"/>
      <c r="X401" s="386"/>
    </row>
    <row r="402" spans="1:24">
      <c r="A402" s="387" t="s">
        <v>188</v>
      </c>
      <c r="B402" s="389"/>
      <c r="C402" s="435"/>
      <c r="D402" s="389"/>
      <c r="E402" s="388"/>
      <c r="F402" s="359"/>
      <c r="G402" s="359"/>
      <c r="H402" s="359"/>
      <c r="I402" s="390"/>
      <c r="J402" s="358"/>
      <c r="K402" s="358"/>
      <c r="L402" s="358"/>
      <c r="M402" s="388"/>
      <c r="N402" s="437"/>
      <c r="O402" s="435"/>
      <c r="P402" s="428"/>
      <c r="Q402" s="392"/>
      <c r="R402" s="393">
        <f t="shared" si="12"/>
        <v>0</v>
      </c>
      <c r="S402" s="393">
        <f t="shared" si="12"/>
        <v>0</v>
      </c>
      <c r="T402" s="393">
        <f t="shared" si="12"/>
        <v>0</v>
      </c>
      <c r="U402" s="394">
        <f t="shared" si="13"/>
        <v>0</v>
      </c>
      <c r="W402" s="386"/>
      <c r="X402" s="386"/>
    </row>
    <row r="403" spans="1:24">
      <c r="A403" s="387" t="s">
        <v>188</v>
      </c>
      <c r="B403" s="389"/>
      <c r="C403" s="435"/>
      <c r="D403" s="389"/>
      <c r="E403" s="388"/>
      <c r="F403" s="359"/>
      <c r="G403" s="359"/>
      <c r="H403" s="359"/>
      <c r="I403" s="390"/>
      <c r="J403" s="358"/>
      <c r="K403" s="358"/>
      <c r="L403" s="358"/>
      <c r="M403" s="388"/>
      <c r="N403" s="437"/>
      <c r="O403" s="435"/>
      <c r="P403" s="428"/>
      <c r="Q403" s="392"/>
      <c r="R403" s="393">
        <f t="shared" si="12"/>
        <v>0</v>
      </c>
      <c r="S403" s="393">
        <f t="shared" si="12"/>
        <v>0</v>
      </c>
      <c r="T403" s="393">
        <f t="shared" si="12"/>
        <v>0</v>
      </c>
      <c r="U403" s="394">
        <f t="shared" si="13"/>
        <v>0</v>
      </c>
      <c r="W403" s="386"/>
      <c r="X403" s="386"/>
    </row>
    <row r="404" spans="1:24">
      <c r="A404" s="387" t="s">
        <v>188</v>
      </c>
      <c r="B404" s="389"/>
      <c r="C404" s="435"/>
      <c r="D404" s="389"/>
      <c r="E404" s="388"/>
      <c r="F404" s="359"/>
      <c r="G404" s="359"/>
      <c r="H404" s="359"/>
      <c r="I404" s="390"/>
      <c r="J404" s="358"/>
      <c r="K404" s="358"/>
      <c r="L404" s="358"/>
      <c r="M404" s="388"/>
      <c r="N404" s="437"/>
      <c r="O404" s="435"/>
      <c r="P404" s="428"/>
      <c r="Q404" s="392"/>
      <c r="R404" s="393">
        <f t="shared" si="12"/>
        <v>0</v>
      </c>
      <c r="S404" s="393">
        <f t="shared" si="12"/>
        <v>0</v>
      </c>
      <c r="T404" s="393">
        <f t="shared" si="12"/>
        <v>0</v>
      </c>
      <c r="U404" s="394">
        <f t="shared" si="13"/>
        <v>0</v>
      </c>
      <c r="W404" s="386"/>
      <c r="X404" s="386"/>
    </row>
    <row r="405" spans="1:24">
      <c r="A405" s="387" t="s">
        <v>188</v>
      </c>
      <c r="B405" s="389"/>
      <c r="C405" s="435"/>
      <c r="D405" s="389"/>
      <c r="E405" s="388"/>
      <c r="F405" s="359"/>
      <c r="G405" s="359"/>
      <c r="H405" s="359"/>
      <c r="I405" s="390"/>
      <c r="J405" s="358"/>
      <c r="K405" s="358"/>
      <c r="L405" s="358"/>
      <c r="M405" s="388"/>
      <c r="N405" s="437"/>
      <c r="O405" s="435"/>
      <c r="P405" s="428"/>
      <c r="Q405" s="392"/>
      <c r="R405" s="393">
        <f t="shared" si="12"/>
        <v>0</v>
      </c>
      <c r="S405" s="393">
        <f t="shared" si="12"/>
        <v>0</v>
      </c>
      <c r="T405" s="393">
        <f t="shared" si="12"/>
        <v>0</v>
      </c>
      <c r="U405" s="394">
        <f t="shared" si="13"/>
        <v>0</v>
      </c>
      <c r="W405" s="386"/>
      <c r="X405" s="386"/>
    </row>
    <row r="406" spans="1:24">
      <c r="A406" s="387" t="s">
        <v>188</v>
      </c>
      <c r="B406" s="389"/>
      <c r="C406" s="435"/>
      <c r="D406" s="389"/>
      <c r="E406" s="388"/>
      <c r="F406" s="359"/>
      <c r="G406" s="359"/>
      <c r="H406" s="359"/>
      <c r="I406" s="390"/>
      <c r="J406" s="358"/>
      <c r="K406" s="358"/>
      <c r="L406" s="358"/>
      <c r="M406" s="388"/>
      <c r="N406" s="437"/>
      <c r="O406" s="435"/>
      <c r="P406" s="428"/>
      <c r="Q406" s="392"/>
      <c r="R406" s="393">
        <f t="shared" si="12"/>
        <v>0</v>
      </c>
      <c r="S406" s="393">
        <f t="shared" si="12"/>
        <v>0</v>
      </c>
      <c r="T406" s="393">
        <f t="shared" si="12"/>
        <v>0</v>
      </c>
      <c r="U406" s="394">
        <f t="shared" si="13"/>
        <v>0</v>
      </c>
      <c r="W406" s="386"/>
      <c r="X406" s="386"/>
    </row>
    <row r="407" spans="1:24">
      <c r="A407" s="387" t="s">
        <v>188</v>
      </c>
      <c r="B407" s="389"/>
      <c r="C407" s="435"/>
      <c r="D407" s="389"/>
      <c r="E407" s="388"/>
      <c r="F407" s="359"/>
      <c r="G407" s="359"/>
      <c r="H407" s="359"/>
      <c r="I407" s="390"/>
      <c r="J407" s="358"/>
      <c r="K407" s="358"/>
      <c r="L407" s="358"/>
      <c r="M407" s="388"/>
      <c r="N407" s="437"/>
      <c r="O407" s="435"/>
      <c r="P407" s="428"/>
      <c r="Q407" s="392"/>
      <c r="R407" s="393">
        <f t="shared" si="12"/>
        <v>0</v>
      </c>
      <c r="S407" s="393">
        <f t="shared" si="12"/>
        <v>0</v>
      </c>
      <c r="T407" s="393">
        <f t="shared" si="12"/>
        <v>0</v>
      </c>
      <c r="U407" s="394">
        <f t="shared" si="13"/>
        <v>0</v>
      </c>
      <c r="W407" s="386"/>
      <c r="X407" s="386"/>
    </row>
    <row r="408" spans="1:24">
      <c r="A408" s="387" t="s">
        <v>188</v>
      </c>
      <c r="B408" s="389"/>
      <c r="C408" s="435"/>
      <c r="D408" s="389"/>
      <c r="E408" s="388"/>
      <c r="F408" s="359"/>
      <c r="G408" s="359"/>
      <c r="H408" s="359"/>
      <c r="I408" s="390"/>
      <c r="J408" s="358"/>
      <c r="K408" s="358"/>
      <c r="L408" s="358"/>
      <c r="M408" s="388"/>
      <c r="N408" s="437"/>
      <c r="O408" s="435"/>
      <c r="P408" s="428"/>
      <c r="Q408" s="392"/>
      <c r="R408" s="393">
        <f t="shared" si="12"/>
        <v>0</v>
      </c>
      <c r="S408" s="393">
        <f t="shared" si="12"/>
        <v>0</v>
      </c>
      <c r="T408" s="393">
        <f t="shared" si="12"/>
        <v>0</v>
      </c>
      <c r="U408" s="394">
        <f t="shared" si="13"/>
        <v>0</v>
      </c>
      <c r="W408" s="386"/>
      <c r="X408" s="386"/>
    </row>
    <row r="409" spans="1:24">
      <c r="A409" s="387" t="s">
        <v>188</v>
      </c>
      <c r="B409" s="389"/>
      <c r="C409" s="435"/>
      <c r="D409" s="389"/>
      <c r="E409" s="388"/>
      <c r="F409" s="359"/>
      <c r="G409" s="359"/>
      <c r="H409" s="359"/>
      <c r="I409" s="390"/>
      <c r="J409" s="358"/>
      <c r="K409" s="358"/>
      <c r="L409" s="358"/>
      <c r="M409" s="388"/>
      <c r="N409" s="437"/>
      <c r="O409" s="435"/>
      <c r="P409" s="428"/>
      <c r="Q409" s="392"/>
      <c r="R409" s="393">
        <f t="shared" si="12"/>
        <v>0</v>
      </c>
      <c r="S409" s="393">
        <f t="shared" si="12"/>
        <v>0</v>
      </c>
      <c r="T409" s="393">
        <f t="shared" si="12"/>
        <v>0</v>
      </c>
      <c r="U409" s="394">
        <f t="shared" si="13"/>
        <v>0</v>
      </c>
      <c r="W409" s="386"/>
      <c r="X409" s="386"/>
    </row>
    <row r="410" spans="1:24">
      <c r="A410" s="387" t="s">
        <v>188</v>
      </c>
      <c r="B410" s="389"/>
      <c r="C410" s="435"/>
      <c r="D410" s="389"/>
      <c r="E410" s="388"/>
      <c r="F410" s="359"/>
      <c r="G410" s="359"/>
      <c r="H410" s="359"/>
      <c r="I410" s="390"/>
      <c r="J410" s="358"/>
      <c r="K410" s="358"/>
      <c r="L410" s="358"/>
      <c r="M410" s="388"/>
      <c r="N410" s="437"/>
      <c r="O410" s="435"/>
      <c r="P410" s="428"/>
      <c r="Q410" s="392"/>
      <c r="R410" s="393">
        <f t="shared" si="12"/>
        <v>0</v>
      </c>
      <c r="S410" s="393">
        <f t="shared" si="12"/>
        <v>0</v>
      </c>
      <c r="T410" s="393">
        <f t="shared" si="12"/>
        <v>0</v>
      </c>
      <c r="U410" s="394">
        <f t="shared" si="13"/>
        <v>0</v>
      </c>
      <c r="W410" s="386"/>
      <c r="X410" s="386"/>
    </row>
    <row r="411" spans="1:24">
      <c r="A411" s="387" t="s">
        <v>188</v>
      </c>
      <c r="B411" s="389"/>
      <c r="C411" s="435"/>
      <c r="D411" s="389"/>
      <c r="E411" s="388"/>
      <c r="F411" s="359"/>
      <c r="G411" s="359"/>
      <c r="H411" s="359"/>
      <c r="I411" s="390"/>
      <c r="J411" s="358"/>
      <c r="K411" s="358"/>
      <c r="L411" s="358"/>
      <c r="M411" s="388"/>
      <c r="N411" s="437"/>
      <c r="O411" s="435"/>
      <c r="P411" s="428"/>
      <c r="Q411" s="392"/>
      <c r="R411" s="393">
        <f t="shared" si="12"/>
        <v>0</v>
      </c>
      <c r="S411" s="393">
        <f t="shared" si="12"/>
        <v>0</v>
      </c>
      <c r="T411" s="393">
        <f t="shared" si="12"/>
        <v>0</v>
      </c>
      <c r="U411" s="394">
        <f t="shared" si="13"/>
        <v>0</v>
      </c>
      <c r="W411" s="386"/>
      <c r="X411" s="386"/>
    </row>
    <row r="412" spans="1:24">
      <c r="A412" s="387" t="s">
        <v>188</v>
      </c>
      <c r="B412" s="389"/>
      <c r="C412" s="435"/>
      <c r="D412" s="389"/>
      <c r="E412" s="388"/>
      <c r="F412" s="359"/>
      <c r="G412" s="359"/>
      <c r="H412" s="359"/>
      <c r="I412" s="390"/>
      <c r="J412" s="358"/>
      <c r="K412" s="358"/>
      <c r="L412" s="358"/>
      <c r="M412" s="388"/>
      <c r="N412" s="437"/>
      <c r="O412" s="435"/>
      <c r="P412" s="428"/>
      <c r="Q412" s="392"/>
      <c r="R412" s="393">
        <f t="shared" si="12"/>
        <v>0</v>
      </c>
      <c r="S412" s="393">
        <f t="shared" si="12"/>
        <v>0</v>
      </c>
      <c r="T412" s="393">
        <f t="shared" si="12"/>
        <v>0</v>
      </c>
      <c r="U412" s="394">
        <f t="shared" si="13"/>
        <v>0</v>
      </c>
      <c r="W412" s="386"/>
      <c r="X412" s="386"/>
    </row>
    <row r="413" spans="1:24">
      <c r="A413" s="387" t="s">
        <v>188</v>
      </c>
      <c r="B413" s="389"/>
      <c r="C413" s="435"/>
      <c r="D413" s="389"/>
      <c r="E413" s="388"/>
      <c r="F413" s="359"/>
      <c r="G413" s="359"/>
      <c r="H413" s="359"/>
      <c r="I413" s="390"/>
      <c r="J413" s="358"/>
      <c r="K413" s="358"/>
      <c r="L413" s="358"/>
      <c r="M413" s="388"/>
      <c r="N413" s="437"/>
      <c r="O413" s="435"/>
      <c r="P413" s="428"/>
      <c r="Q413" s="392"/>
      <c r="R413" s="393">
        <f t="shared" si="12"/>
        <v>0</v>
      </c>
      <c r="S413" s="393">
        <f t="shared" si="12"/>
        <v>0</v>
      </c>
      <c r="T413" s="393">
        <f t="shared" si="12"/>
        <v>0</v>
      </c>
      <c r="U413" s="394">
        <f t="shared" si="13"/>
        <v>0</v>
      </c>
      <c r="W413" s="386"/>
      <c r="X413" s="386"/>
    </row>
    <row r="414" spans="1:24">
      <c r="A414" s="387" t="s">
        <v>188</v>
      </c>
      <c r="B414" s="389"/>
      <c r="C414" s="435"/>
      <c r="D414" s="389"/>
      <c r="E414" s="388"/>
      <c r="F414" s="359"/>
      <c r="G414" s="359"/>
      <c r="H414" s="359"/>
      <c r="I414" s="390"/>
      <c r="J414" s="358"/>
      <c r="K414" s="358"/>
      <c r="L414" s="358"/>
      <c r="M414" s="388"/>
      <c r="N414" s="437"/>
      <c r="O414" s="435"/>
      <c r="P414" s="428"/>
      <c r="Q414" s="392"/>
      <c r="R414" s="393">
        <f t="shared" si="12"/>
        <v>0</v>
      </c>
      <c r="S414" s="393">
        <f t="shared" si="12"/>
        <v>0</v>
      </c>
      <c r="T414" s="393">
        <f t="shared" si="12"/>
        <v>0</v>
      </c>
      <c r="U414" s="394">
        <f t="shared" si="13"/>
        <v>0</v>
      </c>
      <c r="W414" s="386"/>
      <c r="X414" s="386"/>
    </row>
    <row r="415" spans="1:24">
      <c r="A415" s="387" t="s">
        <v>188</v>
      </c>
      <c r="B415" s="389"/>
      <c r="C415" s="435"/>
      <c r="D415" s="389"/>
      <c r="E415" s="388"/>
      <c r="F415" s="359"/>
      <c r="G415" s="359"/>
      <c r="H415" s="359"/>
      <c r="I415" s="390"/>
      <c r="J415" s="358"/>
      <c r="K415" s="358"/>
      <c r="L415" s="358"/>
      <c r="M415" s="388"/>
      <c r="N415" s="437"/>
      <c r="O415" s="435"/>
      <c r="P415" s="428"/>
      <c r="Q415" s="392"/>
      <c r="R415" s="393">
        <f t="shared" si="12"/>
        <v>0</v>
      </c>
      <c r="S415" s="393">
        <f t="shared" si="12"/>
        <v>0</v>
      </c>
      <c r="T415" s="393">
        <f t="shared" si="12"/>
        <v>0</v>
      </c>
      <c r="U415" s="394">
        <f t="shared" si="13"/>
        <v>0</v>
      </c>
      <c r="W415" s="386"/>
      <c r="X415" s="386"/>
    </row>
    <row r="416" spans="1:24">
      <c r="A416" s="387" t="s">
        <v>188</v>
      </c>
      <c r="B416" s="389"/>
      <c r="C416" s="435"/>
      <c r="D416" s="389"/>
      <c r="E416" s="388"/>
      <c r="F416" s="359"/>
      <c r="G416" s="359"/>
      <c r="H416" s="359"/>
      <c r="I416" s="390"/>
      <c r="J416" s="358"/>
      <c r="K416" s="358"/>
      <c r="L416" s="358"/>
      <c r="M416" s="388"/>
      <c r="N416" s="437"/>
      <c r="O416" s="435"/>
      <c r="P416" s="428"/>
      <c r="Q416" s="392"/>
      <c r="R416" s="393">
        <f t="shared" si="12"/>
        <v>0</v>
      </c>
      <c r="S416" s="393">
        <f t="shared" si="12"/>
        <v>0</v>
      </c>
      <c r="T416" s="393">
        <f t="shared" si="12"/>
        <v>0</v>
      </c>
      <c r="U416" s="394">
        <f t="shared" si="13"/>
        <v>0</v>
      </c>
      <c r="W416" s="386"/>
      <c r="X416" s="386"/>
    </row>
    <row r="417" spans="1:24">
      <c r="A417" s="387" t="s">
        <v>188</v>
      </c>
      <c r="B417" s="389"/>
      <c r="C417" s="435"/>
      <c r="D417" s="389"/>
      <c r="E417" s="388"/>
      <c r="F417" s="359"/>
      <c r="G417" s="359"/>
      <c r="H417" s="359"/>
      <c r="I417" s="390"/>
      <c r="J417" s="358"/>
      <c r="K417" s="358"/>
      <c r="L417" s="358"/>
      <c r="M417" s="388"/>
      <c r="N417" s="437"/>
      <c r="O417" s="435"/>
      <c r="P417" s="428"/>
      <c r="Q417" s="392"/>
      <c r="R417" s="393">
        <f t="shared" si="12"/>
        <v>0</v>
      </c>
      <c r="S417" s="393">
        <f t="shared" si="12"/>
        <v>0</v>
      </c>
      <c r="T417" s="393">
        <f t="shared" si="12"/>
        <v>0</v>
      </c>
      <c r="U417" s="394">
        <f t="shared" si="13"/>
        <v>0</v>
      </c>
      <c r="W417" s="386"/>
      <c r="X417" s="386"/>
    </row>
    <row r="418" spans="1:24">
      <c r="A418" s="387" t="s">
        <v>188</v>
      </c>
      <c r="B418" s="389"/>
      <c r="C418" s="435"/>
      <c r="D418" s="389"/>
      <c r="E418" s="388"/>
      <c r="F418" s="359"/>
      <c r="G418" s="359"/>
      <c r="H418" s="359"/>
      <c r="I418" s="390"/>
      <c r="J418" s="358"/>
      <c r="K418" s="358"/>
      <c r="L418" s="358"/>
      <c r="M418" s="388"/>
      <c r="N418" s="437"/>
      <c r="O418" s="435"/>
      <c r="P418" s="428"/>
      <c r="Q418" s="392"/>
      <c r="R418" s="393">
        <f t="shared" si="12"/>
        <v>0</v>
      </c>
      <c r="S418" s="393">
        <f t="shared" si="12"/>
        <v>0</v>
      </c>
      <c r="T418" s="393">
        <f t="shared" si="12"/>
        <v>0</v>
      </c>
      <c r="U418" s="394">
        <f t="shared" si="13"/>
        <v>0</v>
      </c>
      <c r="W418" s="386"/>
      <c r="X418" s="386"/>
    </row>
    <row r="419" spans="1:24">
      <c r="A419" s="387" t="s">
        <v>188</v>
      </c>
      <c r="B419" s="389"/>
      <c r="C419" s="435"/>
      <c r="D419" s="389"/>
      <c r="E419" s="388"/>
      <c r="F419" s="359"/>
      <c r="G419" s="359"/>
      <c r="H419" s="359"/>
      <c r="I419" s="390"/>
      <c r="J419" s="358"/>
      <c r="K419" s="358"/>
      <c r="L419" s="358"/>
      <c r="M419" s="388"/>
      <c r="N419" s="437"/>
      <c r="O419" s="435"/>
      <c r="P419" s="428"/>
      <c r="Q419" s="392"/>
      <c r="R419" s="393">
        <f t="shared" si="12"/>
        <v>0</v>
      </c>
      <c r="S419" s="393">
        <f t="shared" si="12"/>
        <v>0</v>
      </c>
      <c r="T419" s="393">
        <f t="shared" si="12"/>
        <v>0</v>
      </c>
      <c r="U419" s="394">
        <f t="shared" si="13"/>
        <v>0</v>
      </c>
      <c r="W419" s="386"/>
      <c r="X419" s="386"/>
    </row>
    <row r="420" spans="1:24">
      <c r="A420" s="387" t="s">
        <v>188</v>
      </c>
      <c r="B420" s="389"/>
      <c r="C420" s="435"/>
      <c r="D420" s="389"/>
      <c r="E420" s="388"/>
      <c r="F420" s="359"/>
      <c r="G420" s="359"/>
      <c r="H420" s="359"/>
      <c r="I420" s="390"/>
      <c r="J420" s="358"/>
      <c r="K420" s="358"/>
      <c r="L420" s="358"/>
      <c r="M420" s="388"/>
      <c r="N420" s="437"/>
      <c r="O420" s="435"/>
      <c r="P420" s="428"/>
      <c r="Q420" s="392"/>
      <c r="R420" s="393">
        <f t="shared" si="12"/>
        <v>0</v>
      </c>
      <c r="S420" s="393">
        <f t="shared" si="12"/>
        <v>0</v>
      </c>
      <c r="T420" s="393">
        <f t="shared" si="12"/>
        <v>0</v>
      </c>
      <c r="U420" s="394">
        <f t="shared" si="13"/>
        <v>0</v>
      </c>
      <c r="W420" s="386"/>
      <c r="X420" s="386"/>
    </row>
    <row r="421" spans="1:24">
      <c r="A421" s="387" t="s">
        <v>188</v>
      </c>
      <c r="B421" s="389"/>
      <c r="C421" s="435"/>
      <c r="D421" s="389"/>
      <c r="E421" s="388"/>
      <c r="F421" s="359"/>
      <c r="G421" s="359"/>
      <c r="H421" s="359"/>
      <c r="I421" s="390"/>
      <c r="J421" s="358"/>
      <c r="K421" s="358"/>
      <c r="L421" s="358"/>
      <c r="M421" s="388"/>
      <c r="N421" s="437"/>
      <c r="O421" s="435"/>
      <c r="P421" s="428"/>
      <c r="Q421" s="392"/>
      <c r="R421" s="393">
        <f t="shared" si="12"/>
        <v>0</v>
      </c>
      <c r="S421" s="393">
        <f t="shared" si="12"/>
        <v>0</v>
      </c>
      <c r="T421" s="393">
        <f t="shared" si="12"/>
        <v>0</v>
      </c>
      <c r="U421" s="394">
        <f t="shared" si="13"/>
        <v>0</v>
      </c>
      <c r="W421" s="386"/>
      <c r="X421" s="386"/>
    </row>
    <row r="422" spans="1:24">
      <c r="A422" s="387" t="s">
        <v>188</v>
      </c>
      <c r="B422" s="389"/>
      <c r="C422" s="435"/>
      <c r="D422" s="389"/>
      <c r="E422" s="388"/>
      <c r="F422" s="359"/>
      <c r="G422" s="359"/>
      <c r="H422" s="359"/>
      <c r="I422" s="390"/>
      <c r="J422" s="358"/>
      <c r="K422" s="358"/>
      <c r="L422" s="358"/>
      <c r="M422" s="388"/>
      <c r="N422" s="437"/>
      <c r="O422" s="435"/>
      <c r="P422" s="428"/>
      <c r="Q422" s="392"/>
      <c r="R422" s="393">
        <f t="shared" si="12"/>
        <v>0</v>
      </c>
      <c r="S422" s="393">
        <f t="shared" si="12"/>
        <v>0</v>
      </c>
      <c r="T422" s="393">
        <f t="shared" si="12"/>
        <v>0</v>
      </c>
      <c r="U422" s="394">
        <f t="shared" si="13"/>
        <v>0</v>
      </c>
      <c r="W422" s="386"/>
      <c r="X422" s="386"/>
    </row>
    <row r="423" spans="1:24">
      <c r="A423" s="387" t="s">
        <v>188</v>
      </c>
      <c r="B423" s="389"/>
      <c r="C423" s="435"/>
      <c r="D423" s="389"/>
      <c r="E423" s="388"/>
      <c r="F423" s="359"/>
      <c r="G423" s="359"/>
      <c r="H423" s="359"/>
      <c r="I423" s="390"/>
      <c r="J423" s="358"/>
      <c r="K423" s="358"/>
      <c r="L423" s="358"/>
      <c r="M423" s="388"/>
      <c r="N423" s="437"/>
      <c r="O423" s="435"/>
      <c r="P423" s="428"/>
      <c r="Q423" s="392"/>
      <c r="R423" s="393">
        <f t="shared" si="12"/>
        <v>0</v>
      </c>
      <c r="S423" s="393">
        <f t="shared" si="12"/>
        <v>0</v>
      </c>
      <c r="T423" s="393">
        <f t="shared" si="12"/>
        <v>0</v>
      </c>
      <c r="U423" s="394">
        <f t="shared" si="13"/>
        <v>0</v>
      </c>
      <c r="W423" s="386"/>
      <c r="X423" s="386"/>
    </row>
    <row r="424" spans="1:24">
      <c r="A424" s="387" t="s">
        <v>188</v>
      </c>
      <c r="B424" s="389"/>
      <c r="C424" s="435"/>
      <c r="D424" s="389"/>
      <c r="E424" s="388"/>
      <c r="F424" s="359"/>
      <c r="G424" s="359"/>
      <c r="H424" s="359"/>
      <c r="I424" s="390"/>
      <c r="J424" s="358"/>
      <c r="K424" s="358"/>
      <c r="L424" s="358"/>
      <c r="M424" s="388"/>
      <c r="N424" s="437"/>
      <c r="O424" s="435"/>
      <c r="P424" s="428"/>
      <c r="Q424" s="392"/>
      <c r="R424" s="393">
        <f t="shared" si="12"/>
        <v>0</v>
      </c>
      <c r="S424" s="393">
        <f t="shared" si="12"/>
        <v>0</v>
      </c>
      <c r="T424" s="393">
        <f t="shared" si="12"/>
        <v>0</v>
      </c>
      <c r="U424" s="394">
        <f t="shared" si="13"/>
        <v>0</v>
      </c>
      <c r="W424" s="386"/>
      <c r="X424" s="386"/>
    </row>
    <row r="425" spans="1:24">
      <c r="A425" s="387" t="s">
        <v>188</v>
      </c>
      <c r="B425" s="389"/>
      <c r="C425" s="435"/>
      <c r="D425" s="389"/>
      <c r="E425" s="388"/>
      <c r="F425" s="359"/>
      <c r="G425" s="359"/>
      <c r="H425" s="359"/>
      <c r="I425" s="390"/>
      <c r="J425" s="358"/>
      <c r="K425" s="358"/>
      <c r="L425" s="358"/>
      <c r="M425" s="388"/>
      <c r="N425" s="437"/>
      <c r="O425" s="435"/>
      <c r="P425" s="428"/>
      <c r="Q425" s="392"/>
      <c r="R425" s="393">
        <f t="shared" si="12"/>
        <v>0</v>
      </c>
      <c r="S425" s="393">
        <f t="shared" si="12"/>
        <v>0</v>
      </c>
      <c r="T425" s="393">
        <f t="shared" si="12"/>
        <v>0</v>
      </c>
      <c r="U425" s="394">
        <f t="shared" si="13"/>
        <v>0</v>
      </c>
      <c r="W425" s="386"/>
      <c r="X425" s="386"/>
    </row>
    <row r="426" spans="1:24">
      <c r="A426" s="387" t="s">
        <v>188</v>
      </c>
      <c r="B426" s="389"/>
      <c r="C426" s="435"/>
      <c r="D426" s="389"/>
      <c r="E426" s="388"/>
      <c r="F426" s="359"/>
      <c r="G426" s="359"/>
      <c r="H426" s="359"/>
      <c r="I426" s="390"/>
      <c r="J426" s="358"/>
      <c r="K426" s="358"/>
      <c r="L426" s="358"/>
      <c r="M426" s="388"/>
      <c r="N426" s="437"/>
      <c r="O426" s="435"/>
      <c r="P426" s="428"/>
      <c r="Q426" s="392"/>
      <c r="R426" s="393">
        <f t="shared" si="12"/>
        <v>0</v>
      </c>
      <c r="S426" s="393">
        <f t="shared" si="12"/>
        <v>0</v>
      </c>
      <c r="T426" s="393">
        <f t="shared" si="12"/>
        <v>0</v>
      </c>
      <c r="U426" s="394">
        <f t="shared" si="13"/>
        <v>0</v>
      </c>
      <c r="W426" s="386"/>
      <c r="X426" s="386"/>
    </row>
    <row r="427" spans="1:24">
      <c r="A427" s="387" t="s">
        <v>188</v>
      </c>
      <c r="B427" s="389"/>
      <c r="C427" s="435"/>
      <c r="D427" s="389"/>
      <c r="E427" s="388"/>
      <c r="F427" s="359"/>
      <c r="G427" s="359"/>
      <c r="H427" s="359"/>
      <c r="I427" s="390"/>
      <c r="J427" s="358"/>
      <c r="K427" s="358"/>
      <c r="L427" s="358"/>
      <c r="M427" s="388"/>
      <c r="N427" s="437"/>
      <c r="O427" s="435"/>
      <c r="P427" s="428"/>
      <c r="Q427" s="392"/>
      <c r="R427" s="393">
        <f t="shared" si="12"/>
        <v>0</v>
      </c>
      <c r="S427" s="393">
        <f t="shared" si="12"/>
        <v>0</v>
      </c>
      <c r="T427" s="393">
        <f t="shared" si="12"/>
        <v>0</v>
      </c>
      <c r="U427" s="394">
        <f t="shared" si="13"/>
        <v>0</v>
      </c>
      <c r="W427" s="386"/>
      <c r="X427" s="386"/>
    </row>
    <row r="428" spans="1:24">
      <c r="A428" s="387" t="s">
        <v>188</v>
      </c>
      <c r="B428" s="389"/>
      <c r="C428" s="435"/>
      <c r="D428" s="389"/>
      <c r="E428" s="388"/>
      <c r="F428" s="359"/>
      <c r="G428" s="359"/>
      <c r="H428" s="359"/>
      <c r="I428" s="390"/>
      <c r="J428" s="358"/>
      <c r="K428" s="358"/>
      <c r="L428" s="358"/>
      <c r="M428" s="388"/>
      <c r="N428" s="437"/>
      <c r="O428" s="435"/>
      <c r="P428" s="428"/>
      <c r="Q428" s="392"/>
      <c r="R428" s="393">
        <f t="shared" si="12"/>
        <v>0</v>
      </c>
      <c r="S428" s="393">
        <f t="shared" si="12"/>
        <v>0</v>
      </c>
      <c r="T428" s="393">
        <f t="shared" si="12"/>
        <v>0</v>
      </c>
      <c r="U428" s="394">
        <f t="shared" si="13"/>
        <v>0</v>
      </c>
      <c r="W428" s="386"/>
      <c r="X428" s="386"/>
    </row>
    <row r="429" spans="1:24">
      <c r="A429" s="387" t="s">
        <v>188</v>
      </c>
      <c r="B429" s="389"/>
      <c r="C429" s="435"/>
      <c r="D429" s="389"/>
      <c r="E429" s="388"/>
      <c r="F429" s="359"/>
      <c r="G429" s="359"/>
      <c r="H429" s="359"/>
      <c r="I429" s="390"/>
      <c r="J429" s="358"/>
      <c r="K429" s="358"/>
      <c r="L429" s="358"/>
      <c r="M429" s="388"/>
      <c r="N429" s="437"/>
      <c r="O429" s="435"/>
      <c r="P429" s="428"/>
      <c r="Q429" s="392"/>
      <c r="R429" s="393">
        <f t="shared" si="12"/>
        <v>0</v>
      </c>
      <c r="S429" s="393">
        <f t="shared" si="12"/>
        <v>0</v>
      </c>
      <c r="T429" s="393">
        <f t="shared" si="12"/>
        <v>0</v>
      </c>
      <c r="U429" s="394">
        <f t="shared" si="13"/>
        <v>0</v>
      </c>
      <c r="W429" s="386"/>
      <c r="X429" s="386"/>
    </row>
    <row r="430" spans="1:24">
      <c r="A430" s="387" t="s">
        <v>188</v>
      </c>
      <c r="B430" s="389"/>
      <c r="C430" s="435"/>
      <c r="D430" s="389"/>
      <c r="E430" s="388"/>
      <c r="F430" s="359"/>
      <c r="G430" s="359"/>
      <c r="H430" s="359"/>
      <c r="I430" s="390"/>
      <c r="J430" s="358"/>
      <c r="K430" s="358"/>
      <c r="L430" s="358"/>
      <c r="M430" s="388"/>
      <c r="N430" s="437"/>
      <c r="O430" s="435"/>
      <c r="P430" s="428"/>
      <c r="Q430" s="392"/>
      <c r="R430" s="393">
        <f t="shared" si="12"/>
        <v>0</v>
      </c>
      <c r="S430" s="393">
        <f t="shared" si="12"/>
        <v>0</v>
      </c>
      <c r="T430" s="393">
        <f t="shared" si="12"/>
        <v>0</v>
      </c>
      <c r="U430" s="394">
        <f t="shared" si="13"/>
        <v>0</v>
      </c>
      <c r="W430" s="386"/>
      <c r="X430" s="386"/>
    </row>
    <row r="431" spans="1:24">
      <c r="A431" s="387" t="s">
        <v>188</v>
      </c>
      <c r="B431" s="389"/>
      <c r="C431" s="435"/>
      <c r="D431" s="389"/>
      <c r="E431" s="388"/>
      <c r="F431" s="359"/>
      <c r="G431" s="359"/>
      <c r="H431" s="359"/>
      <c r="I431" s="390"/>
      <c r="J431" s="358"/>
      <c r="K431" s="358"/>
      <c r="L431" s="358"/>
      <c r="M431" s="388"/>
      <c r="N431" s="437"/>
      <c r="O431" s="435"/>
      <c r="P431" s="428"/>
      <c r="Q431" s="392"/>
      <c r="R431" s="393">
        <f t="shared" si="12"/>
        <v>0</v>
      </c>
      <c r="S431" s="393">
        <f t="shared" si="12"/>
        <v>0</v>
      </c>
      <c r="T431" s="393">
        <f t="shared" si="12"/>
        <v>0</v>
      </c>
      <c r="U431" s="394">
        <f t="shared" si="13"/>
        <v>0</v>
      </c>
      <c r="W431" s="386"/>
      <c r="X431" s="386"/>
    </row>
    <row r="432" spans="1:24">
      <c r="A432" s="387" t="s">
        <v>188</v>
      </c>
      <c r="B432" s="389"/>
      <c r="C432" s="435"/>
      <c r="D432" s="389"/>
      <c r="E432" s="388"/>
      <c r="F432" s="359"/>
      <c r="G432" s="359"/>
      <c r="H432" s="359"/>
      <c r="I432" s="390"/>
      <c r="J432" s="358"/>
      <c r="K432" s="358"/>
      <c r="L432" s="358"/>
      <c r="M432" s="388"/>
      <c r="N432" s="437"/>
      <c r="O432" s="435"/>
      <c r="P432" s="428"/>
      <c r="Q432" s="392"/>
      <c r="R432" s="393">
        <f t="shared" si="12"/>
        <v>0</v>
      </c>
      <c r="S432" s="393">
        <f t="shared" si="12"/>
        <v>0</v>
      </c>
      <c r="T432" s="393">
        <f t="shared" si="12"/>
        <v>0</v>
      </c>
      <c r="U432" s="394">
        <f t="shared" si="13"/>
        <v>0</v>
      </c>
      <c r="W432" s="386"/>
      <c r="X432" s="386"/>
    </row>
    <row r="433" spans="1:24">
      <c r="A433" s="387" t="s">
        <v>188</v>
      </c>
      <c r="B433" s="389"/>
      <c r="C433" s="435"/>
      <c r="D433" s="389"/>
      <c r="E433" s="388"/>
      <c r="F433" s="359"/>
      <c r="G433" s="359"/>
      <c r="H433" s="359"/>
      <c r="I433" s="390"/>
      <c r="J433" s="358"/>
      <c r="K433" s="358"/>
      <c r="L433" s="358"/>
      <c r="M433" s="388"/>
      <c r="N433" s="437"/>
      <c r="O433" s="435"/>
      <c r="P433" s="428"/>
      <c r="Q433" s="392"/>
      <c r="R433" s="393">
        <f t="shared" si="12"/>
        <v>0</v>
      </c>
      <c r="S433" s="393">
        <f t="shared" si="12"/>
        <v>0</v>
      </c>
      <c r="T433" s="393">
        <f t="shared" si="12"/>
        <v>0</v>
      </c>
      <c r="U433" s="394">
        <f t="shared" si="13"/>
        <v>0</v>
      </c>
      <c r="W433" s="386"/>
      <c r="X433" s="386"/>
    </row>
    <row r="434" spans="1:24">
      <c r="A434" s="387" t="s">
        <v>188</v>
      </c>
      <c r="B434" s="389"/>
      <c r="C434" s="435"/>
      <c r="D434" s="389"/>
      <c r="E434" s="388"/>
      <c r="F434" s="359"/>
      <c r="G434" s="359"/>
      <c r="H434" s="359"/>
      <c r="I434" s="390"/>
      <c r="J434" s="358"/>
      <c r="K434" s="358"/>
      <c r="L434" s="358"/>
      <c r="M434" s="388"/>
      <c r="N434" s="437"/>
      <c r="O434" s="435"/>
      <c r="P434" s="428"/>
      <c r="Q434" s="392"/>
      <c r="R434" s="393">
        <f t="shared" si="12"/>
        <v>0</v>
      </c>
      <c r="S434" s="393">
        <f t="shared" si="12"/>
        <v>0</v>
      </c>
      <c r="T434" s="393">
        <f t="shared" si="12"/>
        <v>0</v>
      </c>
      <c r="U434" s="394">
        <f t="shared" si="13"/>
        <v>0</v>
      </c>
      <c r="W434" s="386"/>
      <c r="X434" s="386"/>
    </row>
    <row r="435" spans="1:24">
      <c r="A435" s="387" t="s">
        <v>188</v>
      </c>
      <c r="B435" s="389"/>
      <c r="C435" s="435"/>
      <c r="D435" s="389"/>
      <c r="E435" s="388"/>
      <c r="F435" s="359"/>
      <c r="G435" s="359"/>
      <c r="H435" s="359"/>
      <c r="I435" s="390"/>
      <c r="J435" s="358"/>
      <c r="K435" s="358"/>
      <c r="L435" s="358"/>
      <c r="M435" s="388"/>
      <c r="N435" s="437"/>
      <c r="O435" s="435"/>
      <c r="P435" s="428"/>
      <c r="Q435" s="392"/>
      <c r="R435" s="393">
        <f t="shared" si="12"/>
        <v>0</v>
      </c>
      <c r="S435" s="393">
        <f t="shared" si="12"/>
        <v>0</v>
      </c>
      <c r="T435" s="393">
        <f t="shared" si="12"/>
        <v>0</v>
      </c>
      <c r="U435" s="394">
        <f t="shared" si="13"/>
        <v>0</v>
      </c>
      <c r="W435" s="386"/>
      <c r="X435" s="386"/>
    </row>
    <row r="436" spans="1:24">
      <c r="A436" s="387" t="s">
        <v>188</v>
      </c>
      <c r="B436" s="389"/>
      <c r="C436" s="435"/>
      <c r="D436" s="389"/>
      <c r="E436" s="388"/>
      <c r="F436" s="359"/>
      <c r="G436" s="359"/>
      <c r="H436" s="359"/>
      <c r="I436" s="390"/>
      <c r="J436" s="358"/>
      <c r="K436" s="358"/>
      <c r="L436" s="358"/>
      <c r="M436" s="388"/>
      <c r="N436" s="437"/>
      <c r="O436" s="435"/>
      <c r="P436" s="428"/>
      <c r="Q436" s="392"/>
      <c r="R436" s="393">
        <f t="shared" si="12"/>
        <v>0</v>
      </c>
      <c r="S436" s="393">
        <f t="shared" si="12"/>
        <v>0</v>
      </c>
      <c r="T436" s="393">
        <f t="shared" si="12"/>
        <v>0</v>
      </c>
      <c r="U436" s="394">
        <f t="shared" si="13"/>
        <v>0</v>
      </c>
      <c r="W436" s="386"/>
      <c r="X436" s="386"/>
    </row>
    <row r="437" spans="1:24">
      <c r="A437" s="387" t="s">
        <v>188</v>
      </c>
      <c r="B437" s="389"/>
      <c r="C437" s="435"/>
      <c r="D437" s="389"/>
      <c r="E437" s="388"/>
      <c r="F437" s="359"/>
      <c r="G437" s="359"/>
      <c r="H437" s="359"/>
      <c r="I437" s="390"/>
      <c r="J437" s="358"/>
      <c r="K437" s="358"/>
      <c r="L437" s="358"/>
      <c r="M437" s="388"/>
      <c r="N437" s="437"/>
      <c r="O437" s="435"/>
      <c r="P437" s="428"/>
      <c r="Q437" s="392"/>
      <c r="R437" s="393">
        <f t="shared" si="12"/>
        <v>0</v>
      </c>
      <c r="S437" s="393">
        <f t="shared" si="12"/>
        <v>0</v>
      </c>
      <c r="T437" s="393">
        <f t="shared" si="12"/>
        <v>0</v>
      </c>
      <c r="U437" s="394">
        <f t="shared" si="13"/>
        <v>0</v>
      </c>
      <c r="W437" s="386"/>
      <c r="X437" s="386"/>
    </row>
    <row r="438" spans="1:24">
      <c r="A438" s="387" t="s">
        <v>188</v>
      </c>
      <c r="B438" s="389"/>
      <c r="C438" s="435"/>
      <c r="D438" s="389"/>
      <c r="E438" s="388"/>
      <c r="F438" s="359"/>
      <c r="G438" s="359"/>
      <c r="H438" s="359"/>
      <c r="I438" s="390"/>
      <c r="J438" s="358"/>
      <c r="K438" s="358"/>
      <c r="L438" s="358"/>
      <c r="M438" s="388"/>
      <c r="N438" s="437"/>
      <c r="O438" s="435"/>
      <c r="P438" s="428"/>
      <c r="Q438" s="392"/>
      <c r="R438" s="393">
        <f t="shared" si="12"/>
        <v>0</v>
      </c>
      <c r="S438" s="393">
        <f t="shared" si="12"/>
        <v>0</v>
      </c>
      <c r="T438" s="393">
        <f t="shared" si="12"/>
        <v>0</v>
      </c>
      <c r="U438" s="394">
        <f t="shared" si="13"/>
        <v>0</v>
      </c>
      <c r="W438" s="386"/>
      <c r="X438" s="386"/>
    </row>
    <row r="439" spans="1:24">
      <c r="A439" s="387" t="s">
        <v>188</v>
      </c>
      <c r="B439" s="389"/>
      <c r="C439" s="435"/>
      <c r="D439" s="389"/>
      <c r="E439" s="388"/>
      <c r="F439" s="359"/>
      <c r="G439" s="359"/>
      <c r="H439" s="359"/>
      <c r="I439" s="390"/>
      <c r="J439" s="358"/>
      <c r="K439" s="358"/>
      <c r="L439" s="358"/>
      <c r="M439" s="388"/>
      <c r="N439" s="437"/>
      <c r="O439" s="435"/>
      <c r="P439" s="428"/>
      <c r="Q439" s="392"/>
      <c r="R439" s="393">
        <f t="shared" si="12"/>
        <v>0</v>
      </c>
      <c r="S439" s="393">
        <f t="shared" si="12"/>
        <v>0</v>
      </c>
      <c r="T439" s="393">
        <f t="shared" si="12"/>
        <v>0</v>
      </c>
      <c r="U439" s="394">
        <f t="shared" si="13"/>
        <v>0</v>
      </c>
      <c r="W439" s="386"/>
      <c r="X439" s="386"/>
    </row>
    <row r="440" spans="1:24">
      <c r="A440" s="387" t="s">
        <v>188</v>
      </c>
      <c r="B440" s="389"/>
      <c r="C440" s="435"/>
      <c r="D440" s="389"/>
      <c r="E440" s="388"/>
      <c r="F440" s="359"/>
      <c r="G440" s="359"/>
      <c r="H440" s="359"/>
      <c r="I440" s="390"/>
      <c r="J440" s="358"/>
      <c r="K440" s="358"/>
      <c r="L440" s="358"/>
      <c r="M440" s="388"/>
      <c r="N440" s="437"/>
      <c r="O440" s="435"/>
      <c r="P440" s="428"/>
      <c r="Q440" s="392"/>
      <c r="R440" s="393">
        <f t="shared" si="12"/>
        <v>0</v>
      </c>
      <c r="S440" s="393">
        <f t="shared" si="12"/>
        <v>0</v>
      </c>
      <c r="T440" s="393">
        <f t="shared" si="12"/>
        <v>0</v>
      </c>
      <c r="U440" s="394">
        <f t="shared" si="13"/>
        <v>0</v>
      </c>
      <c r="W440" s="386"/>
      <c r="X440" s="386"/>
    </row>
    <row r="441" spans="1:24">
      <c r="A441" s="387" t="s">
        <v>188</v>
      </c>
      <c r="B441" s="389"/>
      <c r="C441" s="435"/>
      <c r="D441" s="389"/>
      <c r="E441" s="388"/>
      <c r="F441" s="359"/>
      <c r="G441" s="359"/>
      <c r="H441" s="359"/>
      <c r="I441" s="390"/>
      <c r="J441" s="358"/>
      <c r="K441" s="358"/>
      <c r="L441" s="358"/>
      <c r="M441" s="388"/>
      <c r="N441" s="437"/>
      <c r="O441" s="435"/>
      <c r="P441" s="428"/>
      <c r="Q441" s="392"/>
      <c r="R441" s="393">
        <f t="shared" si="12"/>
        <v>0</v>
      </c>
      <c r="S441" s="393">
        <f t="shared" si="12"/>
        <v>0</v>
      </c>
      <c r="T441" s="393">
        <f t="shared" si="12"/>
        <v>0</v>
      </c>
      <c r="U441" s="394">
        <f t="shared" si="13"/>
        <v>0</v>
      </c>
      <c r="W441" s="386"/>
      <c r="X441" s="386"/>
    </row>
    <row r="442" spans="1:24">
      <c r="A442" s="387" t="s">
        <v>188</v>
      </c>
      <c r="B442" s="389"/>
      <c r="C442" s="435"/>
      <c r="D442" s="389"/>
      <c r="E442" s="388"/>
      <c r="F442" s="359"/>
      <c r="G442" s="359"/>
      <c r="H442" s="359"/>
      <c r="I442" s="390"/>
      <c r="J442" s="358"/>
      <c r="K442" s="358"/>
      <c r="L442" s="358"/>
      <c r="M442" s="388"/>
      <c r="N442" s="437"/>
      <c r="O442" s="435"/>
      <c r="P442" s="428"/>
      <c r="Q442" s="392"/>
      <c r="R442" s="393">
        <f t="shared" si="12"/>
        <v>0</v>
      </c>
      <c r="S442" s="393">
        <f t="shared" si="12"/>
        <v>0</v>
      </c>
      <c r="T442" s="393">
        <f t="shared" si="12"/>
        <v>0</v>
      </c>
      <c r="U442" s="394">
        <f t="shared" si="13"/>
        <v>0</v>
      </c>
      <c r="W442" s="386"/>
      <c r="X442" s="386"/>
    </row>
    <row r="443" spans="1:24">
      <c r="A443" s="387" t="s">
        <v>188</v>
      </c>
      <c r="B443" s="389"/>
      <c r="C443" s="435"/>
      <c r="D443" s="389"/>
      <c r="E443" s="388"/>
      <c r="F443" s="359"/>
      <c r="G443" s="359"/>
      <c r="H443" s="359"/>
      <c r="I443" s="390"/>
      <c r="J443" s="358"/>
      <c r="K443" s="358"/>
      <c r="L443" s="358"/>
      <c r="M443" s="388"/>
      <c r="N443" s="437"/>
      <c r="O443" s="435"/>
      <c r="P443" s="428"/>
      <c r="Q443" s="392"/>
      <c r="R443" s="393">
        <f t="shared" si="12"/>
        <v>0</v>
      </c>
      <c r="S443" s="393">
        <f t="shared" si="12"/>
        <v>0</v>
      </c>
      <c r="T443" s="393">
        <f t="shared" si="12"/>
        <v>0</v>
      </c>
      <c r="U443" s="394">
        <f t="shared" si="13"/>
        <v>0</v>
      </c>
      <c r="W443" s="386"/>
      <c r="X443" s="386"/>
    </row>
    <row r="444" spans="1:24">
      <c r="A444" s="387" t="s">
        <v>188</v>
      </c>
      <c r="B444" s="389"/>
      <c r="C444" s="435"/>
      <c r="D444" s="389"/>
      <c r="E444" s="388"/>
      <c r="F444" s="359"/>
      <c r="G444" s="359"/>
      <c r="H444" s="359"/>
      <c r="I444" s="390"/>
      <c r="J444" s="358"/>
      <c r="K444" s="358"/>
      <c r="L444" s="358"/>
      <c r="M444" s="388"/>
      <c r="N444" s="437"/>
      <c r="O444" s="435"/>
      <c r="P444" s="428"/>
      <c r="Q444" s="392"/>
      <c r="R444" s="393">
        <f t="shared" si="12"/>
        <v>0</v>
      </c>
      <c r="S444" s="393">
        <f t="shared" si="12"/>
        <v>0</v>
      </c>
      <c r="T444" s="393">
        <f t="shared" si="12"/>
        <v>0</v>
      </c>
      <c r="U444" s="394">
        <f t="shared" si="13"/>
        <v>0</v>
      </c>
      <c r="W444" s="386"/>
      <c r="X444" s="386"/>
    </row>
    <row r="445" spans="1:24">
      <c r="A445" s="387" t="s">
        <v>188</v>
      </c>
      <c r="B445" s="389"/>
      <c r="C445" s="435"/>
      <c r="D445" s="389"/>
      <c r="E445" s="388"/>
      <c r="F445" s="359"/>
      <c r="G445" s="359"/>
      <c r="H445" s="359"/>
      <c r="I445" s="390"/>
      <c r="J445" s="358"/>
      <c r="K445" s="358"/>
      <c r="L445" s="358"/>
      <c r="M445" s="388"/>
      <c r="N445" s="437"/>
      <c r="O445" s="435"/>
      <c r="P445" s="428"/>
      <c r="Q445" s="392"/>
      <c r="R445" s="393">
        <f t="shared" si="12"/>
        <v>0</v>
      </c>
      <c r="S445" s="393">
        <f t="shared" si="12"/>
        <v>0</v>
      </c>
      <c r="T445" s="393">
        <f t="shared" si="12"/>
        <v>0</v>
      </c>
      <c r="U445" s="394">
        <f t="shared" si="13"/>
        <v>0</v>
      </c>
      <c r="W445" s="386"/>
      <c r="X445" s="386"/>
    </row>
    <row r="446" spans="1:24">
      <c r="A446" s="387" t="s">
        <v>188</v>
      </c>
      <c r="B446" s="389"/>
      <c r="C446" s="435"/>
      <c r="D446" s="389"/>
      <c r="E446" s="388"/>
      <c r="F446" s="359"/>
      <c r="G446" s="359"/>
      <c r="H446" s="359"/>
      <c r="I446" s="390"/>
      <c r="J446" s="358"/>
      <c r="K446" s="358"/>
      <c r="L446" s="358"/>
      <c r="M446" s="388"/>
      <c r="N446" s="437"/>
      <c r="O446" s="435"/>
      <c r="P446" s="428"/>
      <c r="Q446" s="392"/>
      <c r="R446" s="393">
        <f t="shared" si="12"/>
        <v>0</v>
      </c>
      <c r="S446" s="393">
        <f t="shared" si="12"/>
        <v>0</v>
      </c>
      <c r="T446" s="393">
        <f t="shared" si="12"/>
        <v>0</v>
      </c>
      <c r="U446" s="394">
        <f t="shared" si="13"/>
        <v>0</v>
      </c>
      <c r="W446" s="386"/>
      <c r="X446" s="386"/>
    </row>
    <row r="447" spans="1:24">
      <c r="A447" s="387" t="s">
        <v>188</v>
      </c>
      <c r="B447" s="389"/>
      <c r="C447" s="435"/>
      <c r="D447" s="389"/>
      <c r="E447" s="388"/>
      <c r="F447" s="359"/>
      <c r="G447" s="359"/>
      <c r="H447" s="359"/>
      <c r="I447" s="390"/>
      <c r="J447" s="358"/>
      <c r="K447" s="358"/>
      <c r="L447" s="358"/>
      <c r="M447" s="388"/>
      <c r="N447" s="437"/>
      <c r="O447" s="435"/>
      <c r="P447" s="428"/>
      <c r="Q447" s="392"/>
      <c r="R447" s="393">
        <f t="shared" si="12"/>
        <v>0</v>
      </c>
      <c r="S447" s="393">
        <f t="shared" si="12"/>
        <v>0</v>
      </c>
      <c r="T447" s="393">
        <f t="shared" si="12"/>
        <v>0</v>
      </c>
      <c r="U447" s="394">
        <f t="shared" si="13"/>
        <v>0</v>
      </c>
      <c r="W447" s="386"/>
      <c r="X447" s="386"/>
    </row>
    <row r="448" spans="1:24">
      <c r="A448" s="387" t="s">
        <v>188</v>
      </c>
      <c r="B448" s="389"/>
      <c r="C448" s="435"/>
      <c r="D448" s="389"/>
      <c r="E448" s="388"/>
      <c r="F448" s="359"/>
      <c r="G448" s="359"/>
      <c r="H448" s="359"/>
      <c r="I448" s="390"/>
      <c r="J448" s="358"/>
      <c r="K448" s="358"/>
      <c r="L448" s="358"/>
      <c r="M448" s="388"/>
      <c r="N448" s="437"/>
      <c r="O448" s="435"/>
      <c r="P448" s="428"/>
      <c r="Q448" s="392"/>
      <c r="R448" s="393">
        <f t="shared" si="12"/>
        <v>0</v>
      </c>
      <c r="S448" s="393">
        <f t="shared" si="12"/>
        <v>0</v>
      </c>
      <c r="T448" s="393">
        <f t="shared" si="12"/>
        <v>0</v>
      </c>
      <c r="U448" s="394">
        <f t="shared" si="13"/>
        <v>0</v>
      </c>
      <c r="W448" s="386"/>
      <c r="X448" s="386"/>
    </row>
    <row r="449" spans="1:24">
      <c r="A449" s="387" t="s">
        <v>188</v>
      </c>
      <c r="B449" s="389"/>
      <c r="C449" s="435"/>
      <c r="D449" s="389"/>
      <c r="E449" s="388"/>
      <c r="F449" s="359"/>
      <c r="G449" s="359"/>
      <c r="H449" s="359"/>
      <c r="I449" s="390"/>
      <c r="J449" s="358"/>
      <c r="K449" s="358"/>
      <c r="L449" s="358"/>
      <c r="M449" s="388"/>
      <c r="N449" s="437"/>
      <c r="O449" s="435"/>
      <c r="P449" s="428"/>
      <c r="Q449" s="392"/>
      <c r="R449" s="393">
        <f t="shared" si="12"/>
        <v>0</v>
      </c>
      <c r="S449" s="393">
        <f t="shared" si="12"/>
        <v>0</v>
      </c>
      <c r="T449" s="393">
        <f t="shared" si="12"/>
        <v>0</v>
      </c>
      <c r="U449" s="394">
        <f t="shared" si="13"/>
        <v>0</v>
      </c>
      <c r="W449" s="386"/>
      <c r="X449" s="386"/>
    </row>
    <row r="450" spans="1:24">
      <c r="A450" s="387" t="s">
        <v>188</v>
      </c>
      <c r="B450" s="389"/>
      <c r="C450" s="435"/>
      <c r="D450" s="389"/>
      <c r="E450" s="388"/>
      <c r="F450" s="359"/>
      <c r="G450" s="359"/>
      <c r="H450" s="359"/>
      <c r="I450" s="390"/>
      <c r="J450" s="358"/>
      <c r="K450" s="358"/>
      <c r="L450" s="358"/>
      <c r="M450" s="388"/>
      <c r="N450" s="437"/>
      <c r="O450" s="435"/>
      <c r="P450" s="428"/>
      <c r="Q450" s="392"/>
      <c r="R450" s="393">
        <f t="shared" si="12"/>
        <v>0</v>
      </c>
      <c r="S450" s="393">
        <f t="shared" si="12"/>
        <v>0</v>
      </c>
      <c r="T450" s="393">
        <f t="shared" si="12"/>
        <v>0</v>
      </c>
      <c r="U450" s="394">
        <f t="shared" si="13"/>
        <v>0</v>
      </c>
      <c r="W450" s="386"/>
      <c r="X450" s="386"/>
    </row>
    <row r="451" spans="1:24">
      <c r="A451" s="387" t="s">
        <v>188</v>
      </c>
      <c r="B451" s="389"/>
      <c r="C451" s="435"/>
      <c r="D451" s="389"/>
      <c r="E451" s="388"/>
      <c r="F451" s="359"/>
      <c r="G451" s="359"/>
      <c r="H451" s="359"/>
      <c r="I451" s="390"/>
      <c r="J451" s="358"/>
      <c r="K451" s="358"/>
      <c r="L451" s="358"/>
      <c r="M451" s="388"/>
      <c r="N451" s="437"/>
      <c r="O451" s="435"/>
      <c r="P451" s="428"/>
      <c r="Q451" s="392"/>
      <c r="R451" s="393">
        <f t="shared" si="12"/>
        <v>0</v>
      </c>
      <c r="S451" s="393">
        <f t="shared" si="12"/>
        <v>0</v>
      </c>
      <c r="T451" s="393">
        <f t="shared" si="12"/>
        <v>0</v>
      </c>
      <c r="U451" s="394">
        <f t="shared" si="13"/>
        <v>0</v>
      </c>
      <c r="W451" s="386"/>
      <c r="X451" s="386"/>
    </row>
    <row r="452" spans="1:24">
      <c r="A452" s="387" t="s">
        <v>188</v>
      </c>
      <c r="B452" s="389"/>
      <c r="C452" s="435"/>
      <c r="D452" s="389"/>
      <c r="E452" s="388"/>
      <c r="F452" s="359"/>
      <c r="G452" s="359"/>
      <c r="H452" s="359"/>
      <c r="I452" s="390"/>
      <c r="J452" s="358"/>
      <c r="K452" s="358"/>
      <c r="L452" s="358"/>
      <c r="M452" s="388"/>
      <c r="N452" s="437"/>
      <c r="O452" s="435"/>
      <c r="P452" s="428"/>
      <c r="Q452" s="392"/>
      <c r="R452" s="393">
        <f t="shared" si="12"/>
        <v>0</v>
      </c>
      <c r="S452" s="393">
        <f t="shared" si="12"/>
        <v>0</v>
      </c>
      <c r="T452" s="393">
        <f t="shared" si="12"/>
        <v>0</v>
      </c>
      <c r="U452" s="394">
        <f t="shared" si="13"/>
        <v>0</v>
      </c>
      <c r="W452" s="386"/>
      <c r="X452" s="386"/>
    </row>
    <row r="453" spans="1:24">
      <c r="A453" s="387" t="s">
        <v>188</v>
      </c>
      <c r="B453" s="389"/>
      <c r="C453" s="435"/>
      <c r="D453" s="389"/>
      <c r="E453" s="388"/>
      <c r="F453" s="359"/>
      <c r="G453" s="359"/>
      <c r="H453" s="359"/>
      <c r="I453" s="390"/>
      <c r="J453" s="358"/>
      <c r="K453" s="358"/>
      <c r="L453" s="358"/>
      <c r="M453" s="388"/>
      <c r="N453" s="437"/>
      <c r="O453" s="435"/>
      <c r="P453" s="428"/>
      <c r="Q453" s="392"/>
      <c r="R453" s="393">
        <f t="shared" si="12"/>
        <v>0</v>
      </c>
      <c r="S453" s="393">
        <f t="shared" si="12"/>
        <v>0</v>
      </c>
      <c r="T453" s="393">
        <f t="shared" si="12"/>
        <v>0</v>
      </c>
      <c r="U453" s="394">
        <f t="shared" si="13"/>
        <v>0</v>
      </c>
      <c r="W453" s="386"/>
      <c r="X453" s="386"/>
    </row>
    <row r="454" spans="1:24">
      <c r="A454" s="387" t="s">
        <v>188</v>
      </c>
      <c r="B454" s="389"/>
      <c r="C454" s="435"/>
      <c r="D454" s="389"/>
      <c r="E454" s="388"/>
      <c r="F454" s="359"/>
      <c r="G454" s="359"/>
      <c r="H454" s="359"/>
      <c r="I454" s="390"/>
      <c r="J454" s="358"/>
      <c r="K454" s="358"/>
      <c r="L454" s="358"/>
      <c r="M454" s="388"/>
      <c r="N454" s="437"/>
      <c r="O454" s="435"/>
      <c r="P454" s="428"/>
      <c r="Q454" s="392"/>
      <c r="R454" s="393">
        <f t="shared" si="12"/>
        <v>0</v>
      </c>
      <c r="S454" s="393">
        <f t="shared" si="12"/>
        <v>0</v>
      </c>
      <c r="T454" s="393">
        <f t="shared" si="12"/>
        <v>0</v>
      </c>
      <c r="U454" s="394">
        <f t="shared" si="13"/>
        <v>0</v>
      </c>
      <c r="W454" s="386"/>
      <c r="X454" s="386"/>
    </row>
    <row r="455" spans="1:24">
      <c r="A455" s="387" t="s">
        <v>188</v>
      </c>
      <c r="B455" s="389"/>
      <c r="C455" s="435"/>
      <c r="D455" s="389"/>
      <c r="E455" s="388"/>
      <c r="F455" s="359"/>
      <c r="G455" s="359"/>
      <c r="H455" s="359"/>
      <c r="I455" s="390"/>
      <c r="J455" s="358"/>
      <c r="K455" s="358"/>
      <c r="L455" s="358"/>
      <c r="M455" s="388"/>
      <c r="N455" s="437"/>
      <c r="O455" s="435"/>
      <c r="P455" s="428"/>
      <c r="Q455" s="392"/>
      <c r="R455" s="393">
        <f t="shared" si="12"/>
        <v>0</v>
      </c>
      <c r="S455" s="393">
        <f t="shared" si="12"/>
        <v>0</v>
      </c>
      <c r="T455" s="393">
        <f t="shared" si="12"/>
        <v>0</v>
      </c>
      <c r="U455" s="394">
        <f t="shared" si="13"/>
        <v>0</v>
      </c>
      <c r="W455" s="386"/>
      <c r="X455" s="386"/>
    </row>
    <row r="456" spans="1:24">
      <c r="A456" s="387" t="s">
        <v>188</v>
      </c>
      <c r="B456" s="389"/>
      <c r="C456" s="435"/>
      <c r="D456" s="389"/>
      <c r="E456" s="388"/>
      <c r="F456" s="359"/>
      <c r="G456" s="359"/>
      <c r="H456" s="359"/>
      <c r="I456" s="390"/>
      <c r="J456" s="358"/>
      <c r="K456" s="358"/>
      <c r="L456" s="358"/>
      <c r="M456" s="388"/>
      <c r="N456" s="437"/>
      <c r="O456" s="435"/>
      <c r="P456" s="428"/>
      <c r="Q456" s="392"/>
      <c r="R456" s="393">
        <f t="shared" si="12"/>
        <v>0</v>
      </c>
      <c r="S456" s="393">
        <f t="shared" si="12"/>
        <v>0</v>
      </c>
      <c r="T456" s="393">
        <f t="shared" si="12"/>
        <v>0</v>
      </c>
      <c r="U456" s="394">
        <f t="shared" si="13"/>
        <v>0</v>
      </c>
      <c r="W456" s="386"/>
      <c r="X456" s="386"/>
    </row>
    <row r="457" spans="1:24">
      <c r="A457" s="387" t="s">
        <v>188</v>
      </c>
      <c r="B457" s="389"/>
      <c r="C457" s="435"/>
      <c r="D457" s="389"/>
      <c r="E457" s="388"/>
      <c r="F457" s="359"/>
      <c r="G457" s="359"/>
      <c r="H457" s="359"/>
      <c r="I457" s="390"/>
      <c r="J457" s="358"/>
      <c r="K457" s="358"/>
      <c r="L457" s="358"/>
      <c r="M457" s="388"/>
      <c r="N457" s="437"/>
      <c r="O457" s="435"/>
      <c r="P457" s="428"/>
      <c r="Q457" s="392"/>
      <c r="R457" s="393">
        <f t="shared" si="12"/>
        <v>0</v>
      </c>
      <c r="S457" s="393">
        <f t="shared" si="12"/>
        <v>0</v>
      </c>
      <c r="T457" s="393">
        <f t="shared" si="12"/>
        <v>0</v>
      </c>
      <c r="U457" s="394">
        <f t="shared" si="13"/>
        <v>0</v>
      </c>
      <c r="W457" s="386"/>
      <c r="X457" s="386"/>
    </row>
    <row r="458" spans="1:24">
      <c r="A458" s="387" t="s">
        <v>188</v>
      </c>
      <c r="B458" s="389"/>
      <c r="C458" s="435"/>
      <c r="D458" s="389"/>
      <c r="E458" s="388"/>
      <c r="F458" s="359"/>
      <c r="G458" s="359"/>
      <c r="H458" s="359"/>
      <c r="I458" s="390"/>
      <c r="J458" s="358"/>
      <c r="K458" s="358"/>
      <c r="L458" s="358"/>
      <c r="M458" s="388"/>
      <c r="N458" s="437"/>
      <c r="O458" s="435"/>
      <c r="P458" s="428"/>
      <c r="Q458" s="392"/>
      <c r="R458" s="393">
        <f t="shared" si="12"/>
        <v>0</v>
      </c>
      <c r="S458" s="393">
        <f t="shared" si="12"/>
        <v>0</v>
      </c>
      <c r="T458" s="393">
        <f t="shared" si="12"/>
        <v>0</v>
      </c>
      <c r="U458" s="394">
        <f t="shared" si="13"/>
        <v>0</v>
      </c>
      <c r="W458" s="386"/>
      <c r="X458" s="386"/>
    </row>
    <row r="459" spans="1:24">
      <c r="A459" s="387" t="s">
        <v>188</v>
      </c>
      <c r="B459" s="389"/>
      <c r="C459" s="435"/>
      <c r="D459" s="389"/>
      <c r="E459" s="388"/>
      <c r="F459" s="359"/>
      <c r="G459" s="359"/>
      <c r="H459" s="359"/>
      <c r="I459" s="390"/>
      <c r="J459" s="358"/>
      <c r="K459" s="358"/>
      <c r="L459" s="358"/>
      <c r="M459" s="388"/>
      <c r="N459" s="437"/>
      <c r="O459" s="435"/>
      <c r="P459" s="428"/>
      <c r="Q459" s="392"/>
      <c r="R459" s="393">
        <f t="shared" si="12"/>
        <v>0</v>
      </c>
      <c r="S459" s="393">
        <f t="shared" si="12"/>
        <v>0</v>
      </c>
      <c r="T459" s="393">
        <f t="shared" si="12"/>
        <v>0</v>
      </c>
      <c r="U459" s="394">
        <f t="shared" si="13"/>
        <v>0</v>
      </c>
      <c r="W459" s="386"/>
      <c r="X459" s="386"/>
    </row>
    <row r="460" spans="1:24">
      <c r="A460" s="387" t="s">
        <v>188</v>
      </c>
      <c r="B460" s="389"/>
      <c r="C460" s="435"/>
      <c r="D460" s="389"/>
      <c r="E460" s="388"/>
      <c r="F460" s="359"/>
      <c r="G460" s="359"/>
      <c r="H460" s="359"/>
      <c r="I460" s="390"/>
      <c r="J460" s="358"/>
      <c r="K460" s="358"/>
      <c r="L460" s="358"/>
      <c r="M460" s="388"/>
      <c r="N460" s="437"/>
      <c r="O460" s="435"/>
      <c r="P460" s="428"/>
      <c r="Q460" s="392"/>
      <c r="R460" s="393">
        <f t="shared" ref="R460:T461" si="14">IFERROR(F460*J460,0)</f>
        <v>0</v>
      </c>
      <c r="S460" s="393">
        <f t="shared" si="14"/>
        <v>0</v>
      </c>
      <c r="T460" s="393">
        <f t="shared" si="14"/>
        <v>0</v>
      </c>
      <c r="U460" s="394">
        <f t="shared" si="13"/>
        <v>0</v>
      </c>
      <c r="W460" s="386"/>
      <c r="X460" s="386"/>
    </row>
    <row r="461" spans="1:24">
      <c r="A461" s="387" t="s">
        <v>188</v>
      </c>
      <c r="B461" s="389"/>
      <c r="C461" s="435"/>
      <c r="D461" s="389"/>
      <c r="E461" s="388"/>
      <c r="F461" s="359"/>
      <c r="G461" s="359"/>
      <c r="H461" s="359"/>
      <c r="I461" s="390"/>
      <c r="J461" s="358"/>
      <c r="K461" s="358"/>
      <c r="L461" s="358"/>
      <c r="M461" s="388"/>
      <c r="N461" s="437"/>
      <c r="O461" s="435"/>
      <c r="P461" s="428"/>
      <c r="Q461" s="392"/>
      <c r="R461" s="393">
        <f t="shared" si="14"/>
        <v>0</v>
      </c>
      <c r="S461" s="393">
        <f t="shared" si="14"/>
        <v>0</v>
      </c>
      <c r="T461" s="393">
        <f t="shared" si="14"/>
        <v>0</v>
      </c>
      <c r="U461" s="394">
        <f>IFERROR(R461+S461+T461,0)</f>
        <v>0</v>
      </c>
      <c r="W461" s="386"/>
      <c r="X461" s="386"/>
    </row>
    <row r="462" spans="1:24" ht="15.6" thickBot="1">
      <c r="A462" s="395" t="s">
        <v>188</v>
      </c>
      <c r="B462" s="397"/>
      <c r="C462" s="436"/>
      <c r="D462" s="397"/>
      <c r="E462" s="396"/>
      <c r="F462" s="360"/>
      <c r="G462" s="360"/>
      <c r="H462" s="360"/>
      <c r="I462" s="398"/>
      <c r="J462" s="361"/>
      <c r="K462" s="361"/>
      <c r="L462" s="361"/>
      <c r="M462" s="396"/>
      <c r="N462" s="438"/>
      <c r="O462" s="436"/>
      <c r="P462" s="429"/>
      <c r="Q462" s="400"/>
      <c r="R462" s="401">
        <f>IFERROR(F462*J462,0)</f>
        <v>0</v>
      </c>
      <c r="S462" s="401">
        <f>IFERROR(G462*K462,0)</f>
        <v>0</v>
      </c>
      <c r="T462" s="401">
        <f>IFERROR(H462*L462,0)</f>
        <v>0</v>
      </c>
      <c r="U462" s="402">
        <f>IFERROR(R462+S462+T462,0)</f>
        <v>0</v>
      </c>
      <c r="W462" s="386"/>
      <c r="X462" s="386"/>
    </row>
    <row r="463" spans="1:24">
      <c r="A463" s="403"/>
      <c r="B463" s="430"/>
      <c r="C463" s="430"/>
      <c r="D463" s="430"/>
      <c r="E463" s="430"/>
      <c r="F463" s="431"/>
      <c r="G463" s="431"/>
      <c r="H463" s="431"/>
      <c r="I463" s="431"/>
      <c r="J463" s="431"/>
      <c r="K463" s="431"/>
      <c r="L463" s="431"/>
      <c r="M463" s="431"/>
      <c r="N463" s="431"/>
      <c r="O463" s="431"/>
      <c r="P463" s="404"/>
      <c r="Q463" s="405"/>
      <c r="R463" s="405"/>
      <c r="S463" s="405"/>
      <c r="T463" s="405"/>
      <c r="U463" s="406"/>
    </row>
    <row r="464" spans="1:24" ht="15.6" thickBot="1">
      <c r="A464" s="387"/>
      <c r="B464" s="388"/>
      <c r="C464" s="388"/>
      <c r="D464" s="388"/>
      <c r="E464" s="388"/>
      <c r="F464" s="432"/>
      <c r="G464" s="432"/>
      <c r="H464" s="432"/>
      <c r="I464" s="432"/>
      <c r="J464" s="432"/>
      <c r="K464" s="432"/>
      <c r="L464" s="432"/>
      <c r="M464" s="432"/>
      <c r="N464" s="432"/>
      <c r="O464" s="432"/>
      <c r="P464" s="390"/>
      <c r="Q464" s="407"/>
      <c r="R464" s="408">
        <f>SUM(R12:R462)</f>
        <v>0</v>
      </c>
      <c r="S464" s="408">
        <f>SUM(S12:S462)</f>
        <v>0</v>
      </c>
      <c r="T464" s="408">
        <f>SUM(T12:T462)</f>
        <v>0</v>
      </c>
      <c r="U464" s="409">
        <f>SUM(U12:U462)</f>
        <v>0</v>
      </c>
      <c r="W464" s="410"/>
    </row>
    <row r="465" spans="1:23" ht="15.6" thickTop="1">
      <c r="A465" s="387"/>
      <c r="B465" s="388"/>
      <c r="C465" s="388"/>
      <c r="D465" s="388"/>
      <c r="E465" s="388"/>
      <c r="F465" s="388"/>
      <c r="G465" s="388"/>
      <c r="H465" s="388"/>
      <c r="I465" s="388"/>
      <c r="J465" s="388"/>
      <c r="K465" s="388"/>
      <c r="L465" s="388"/>
      <c r="M465" s="388"/>
      <c r="N465" s="388"/>
      <c r="O465" s="388"/>
      <c r="P465" s="388"/>
      <c r="Q465" s="388"/>
      <c r="R465" s="388"/>
      <c r="S465" s="388"/>
      <c r="T465" s="388"/>
      <c r="U465" s="411"/>
    </row>
    <row r="466" spans="1:23">
      <c r="A466" s="387"/>
      <c r="B466" s="633"/>
      <c r="C466" s="633"/>
      <c r="D466" s="633"/>
      <c r="E466" s="388"/>
      <c r="F466" s="388"/>
      <c r="G466" s="634"/>
      <c r="H466" s="634"/>
      <c r="I466" s="634"/>
      <c r="J466" s="634"/>
      <c r="K466" s="634"/>
      <c r="L466" s="388"/>
      <c r="M466" s="388"/>
      <c r="N466" s="388"/>
      <c r="O466" s="388"/>
      <c r="P466" s="630" t="s">
        <v>201</v>
      </c>
      <c r="Q466" s="631"/>
      <c r="R466" s="631"/>
      <c r="S466" s="631"/>
      <c r="T466" s="631" t="s">
        <v>202</v>
      </c>
      <c r="U466" s="412">
        <f>U464/1000</f>
        <v>0</v>
      </c>
    </row>
    <row r="467" spans="1:23">
      <c r="A467" s="387"/>
      <c r="B467" s="635" t="s">
        <v>190</v>
      </c>
      <c r="C467" s="636"/>
      <c r="D467" s="636"/>
      <c r="E467" s="388"/>
      <c r="F467" s="388"/>
      <c r="G467" s="632" t="s">
        <v>191</v>
      </c>
      <c r="H467" s="632"/>
      <c r="I467" s="632"/>
      <c r="J467" s="632"/>
      <c r="K467" s="632"/>
      <c r="L467" s="388"/>
      <c r="M467" s="388"/>
      <c r="N467" s="388"/>
      <c r="O467" s="388"/>
      <c r="P467" s="388"/>
      <c r="Q467" s="388"/>
      <c r="R467" s="388"/>
      <c r="S467" s="388"/>
      <c r="T467" s="388"/>
      <c r="U467" s="413"/>
    </row>
    <row r="468" spans="1:23" ht="15.6" thickBot="1">
      <c r="A468" s="387"/>
      <c r="B468" s="388"/>
      <c r="C468" s="388"/>
      <c r="D468" s="388"/>
      <c r="E468" s="388"/>
      <c r="F468" s="388"/>
      <c r="G468" s="388"/>
      <c r="H468" s="388"/>
      <c r="I468" s="388"/>
      <c r="J468" s="388"/>
      <c r="K468" s="388"/>
      <c r="L468" s="388"/>
      <c r="M468" s="388"/>
      <c r="N468" s="388"/>
      <c r="O468" s="388"/>
      <c r="P468" s="388"/>
      <c r="Q468" s="414"/>
      <c r="R468" s="630" t="s">
        <v>203</v>
      </c>
      <c r="S468" s="631"/>
      <c r="T468" s="631"/>
      <c r="U468" s="415">
        <f>'Fracción II 2do 2026'!U468+'Fracción II 3er 2026'!U466</f>
        <v>116665.9883</v>
      </c>
    </row>
    <row r="469" spans="1:23" ht="15.6" thickTop="1">
      <c r="A469" s="387"/>
      <c r="B469" s="388"/>
      <c r="C469" s="388"/>
      <c r="D469" s="388"/>
      <c r="E469" s="388"/>
      <c r="F469" s="388"/>
      <c r="G469" s="388"/>
      <c r="H469" s="388"/>
      <c r="I469" s="388"/>
      <c r="J469" s="388"/>
      <c r="K469" s="388"/>
      <c r="L469" s="388"/>
      <c r="M469" s="388"/>
      <c r="N469" s="388"/>
      <c r="O469" s="388"/>
      <c r="P469" s="388"/>
      <c r="Q469" s="414"/>
      <c r="R469" s="388"/>
      <c r="S469" s="388"/>
      <c r="T469" s="388"/>
      <c r="U469" s="416"/>
    </row>
    <row r="470" spans="1:23">
      <c r="A470" s="387"/>
      <c r="B470" s="388"/>
      <c r="C470" s="388"/>
      <c r="D470" s="388"/>
      <c r="E470" s="388"/>
      <c r="F470" s="388"/>
      <c r="G470" s="388"/>
      <c r="H470" s="388"/>
      <c r="I470" s="388"/>
      <c r="J470" s="388"/>
      <c r="K470" s="388"/>
      <c r="L470" s="388"/>
      <c r="M470" s="388"/>
      <c r="N470" s="388"/>
      <c r="O470" s="388"/>
      <c r="P470" s="388"/>
      <c r="Q470" s="414"/>
      <c r="R470" s="388"/>
      <c r="S470" s="388"/>
      <c r="T470" s="388"/>
      <c r="U470" s="416"/>
    </row>
    <row r="471" spans="1:23">
      <c r="A471" s="387"/>
      <c r="B471" s="388"/>
      <c r="C471" s="388"/>
      <c r="D471" s="388"/>
      <c r="E471" s="388"/>
      <c r="F471" s="388"/>
      <c r="G471" s="388"/>
      <c r="H471" s="388"/>
      <c r="I471" s="388"/>
      <c r="J471" s="388"/>
      <c r="K471" s="388"/>
      <c r="L471" s="388"/>
      <c r="M471" s="388"/>
      <c r="N471" s="388"/>
      <c r="O471" s="388"/>
      <c r="P471" s="388"/>
      <c r="Q471" s="414"/>
      <c r="R471" s="388"/>
      <c r="S471" s="388"/>
      <c r="T471" s="388"/>
      <c r="U471" s="417"/>
    </row>
    <row r="472" spans="1:23">
      <c r="A472" s="387"/>
      <c r="B472" s="388"/>
      <c r="C472" s="388"/>
      <c r="D472" s="388"/>
      <c r="E472" s="388"/>
      <c r="F472" s="388"/>
      <c r="G472" s="388"/>
      <c r="H472" s="388"/>
      <c r="I472" s="388"/>
      <c r="J472" s="388"/>
      <c r="K472" s="388"/>
      <c r="L472" s="388"/>
      <c r="M472" s="388"/>
      <c r="N472" s="388"/>
      <c r="O472" s="388"/>
      <c r="P472" s="414"/>
      <c r="Q472" s="414"/>
      <c r="R472" s="418"/>
      <c r="S472" s="418"/>
      <c r="T472" s="418"/>
      <c r="U472" s="417"/>
      <c r="W472" s="419"/>
    </row>
    <row r="473" spans="1:23">
      <c r="A473" s="387"/>
      <c r="U473" s="420"/>
      <c r="W473" s="421"/>
    </row>
    <row r="474" spans="1:23" ht="15.6" thickBot="1">
      <c r="A474" s="422"/>
      <c r="B474" s="423"/>
      <c r="C474" s="423"/>
      <c r="D474" s="423"/>
      <c r="E474" s="423"/>
      <c r="F474" s="424"/>
      <c r="G474" s="424"/>
      <c r="H474" s="424"/>
      <c r="I474" s="424"/>
      <c r="J474" s="424"/>
      <c r="K474" s="424"/>
      <c r="L474" s="424"/>
      <c r="M474" s="424"/>
      <c r="N474" s="424"/>
      <c r="O474" s="424"/>
      <c r="P474" s="423"/>
      <c r="Q474" s="424"/>
      <c r="R474" s="424"/>
      <c r="S474" s="424"/>
      <c r="T474" s="424"/>
      <c r="U474" s="425"/>
    </row>
    <row r="475" spans="1:23">
      <c r="F475" s="426"/>
      <c r="G475" s="426"/>
      <c r="H475" s="426"/>
      <c r="I475" s="426"/>
      <c r="J475" s="426"/>
      <c r="K475" s="426"/>
      <c r="L475" s="426"/>
      <c r="M475" s="426"/>
      <c r="N475" s="426"/>
      <c r="O475" s="426"/>
      <c r="Q475" s="426"/>
    </row>
    <row r="476" spans="1:23">
      <c r="R476" s="427"/>
      <c r="S476" s="427"/>
      <c r="T476" s="427"/>
      <c r="W476" s="421"/>
    </row>
    <row r="479" spans="1:23">
      <c r="S479" s="426"/>
    </row>
  </sheetData>
  <sheetProtection insertRows="0"/>
  <mergeCells count="18">
    <mergeCell ref="A6:P6"/>
    <mergeCell ref="B467:D467"/>
    <mergeCell ref="R6:U6"/>
    <mergeCell ref="A7:A9"/>
    <mergeCell ref="B7:P7"/>
    <mergeCell ref="B8:B9"/>
    <mergeCell ref="D8:D9"/>
    <mergeCell ref="F8:H8"/>
    <mergeCell ref="J8:L8"/>
    <mergeCell ref="N8:N9"/>
    <mergeCell ref="G467:K467"/>
    <mergeCell ref="B466:D466"/>
    <mergeCell ref="G466:K466"/>
    <mergeCell ref="P466:T466"/>
    <mergeCell ref="R468:T468"/>
    <mergeCell ref="A10:U10"/>
    <mergeCell ref="P8:P9"/>
    <mergeCell ref="R8:U8"/>
  </mergeCells>
  <printOptions horizontalCentered="1"/>
  <pageMargins left="0.23622047244094491" right="0.23622047244094491" top="0.27559055118110237" bottom="0.27559055118110237" header="0" footer="0"/>
  <pageSetup scale="51" fitToHeight="1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C39326"/>
    <pageSetUpPr fitToPage="1"/>
  </sheetPr>
  <dimension ref="A1:X481"/>
  <sheetViews>
    <sheetView showGridLines="0" zoomScaleNormal="100" zoomScaleSheetLayoutView="90" zoomScalePageLayoutView="90" workbookViewId="0">
      <selection activeCell="B12" sqref="B12"/>
    </sheetView>
  </sheetViews>
  <sheetFormatPr baseColWidth="10" defaultColWidth="11.44140625" defaultRowHeight="15"/>
  <cols>
    <col min="1" max="1" width="15.88671875" style="75" customWidth="1"/>
    <col min="2" max="2" width="35.6640625" style="75" customWidth="1"/>
    <col min="3" max="3" width="1" style="75" customWidth="1"/>
    <col min="4" max="4" width="35.6640625" style="75" customWidth="1"/>
    <col min="5" max="5" width="1" style="75" customWidth="1"/>
    <col min="6" max="7" width="12" style="75" customWidth="1"/>
    <col min="8" max="8" width="12.44140625" style="75" customWidth="1"/>
    <col min="9" max="9" width="1" style="75" customWidth="1"/>
    <col min="10" max="11" width="12" style="75" customWidth="1"/>
    <col min="12" max="12" width="12.44140625" style="75" customWidth="1"/>
    <col min="13" max="13" width="1" style="75" customWidth="1"/>
    <col min="14" max="14" width="19.44140625" style="75" customWidth="1"/>
    <col min="15" max="15" width="1" style="75" customWidth="1"/>
    <col min="16" max="16" width="16.88671875" style="75" customWidth="1"/>
    <col min="17" max="17" width="1" style="75" hidden="1" customWidth="1"/>
    <col min="18" max="18" width="14.6640625" style="75" customWidth="1"/>
    <col min="19" max="20" width="15.44140625" style="75" customWidth="1"/>
    <col min="21" max="21" width="17.109375" style="75" customWidth="1"/>
    <col min="22" max="22" width="11.44140625" style="75"/>
    <col min="23" max="23" width="12.6640625" style="75" bestFit="1" customWidth="1"/>
    <col min="24" max="16384" width="11.441406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204</v>
      </c>
      <c r="B5" s="73"/>
      <c r="C5" s="73"/>
      <c r="D5" s="73"/>
      <c r="E5" s="73"/>
      <c r="F5" s="73"/>
      <c r="G5" s="73"/>
      <c r="H5" s="73"/>
      <c r="I5" s="73"/>
      <c r="J5" s="73"/>
      <c r="K5" s="73"/>
      <c r="L5" s="73"/>
      <c r="M5" s="73"/>
      <c r="N5" s="73"/>
      <c r="O5" s="73"/>
      <c r="P5" s="73"/>
      <c r="Q5" s="73"/>
      <c r="R5" s="345"/>
      <c r="S5" s="345"/>
      <c r="T5" s="345"/>
      <c r="U5" s="347"/>
    </row>
    <row r="6" spans="1:24" ht="23.25" customHeight="1">
      <c r="A6" s="612" t="s">
        <v>10</v>
      </c>
      <c r="B6" s="613"/>
      <c r="C6" s="613"/>
      <c r="D6" s="613"/>
      <c r="E6" s="613"/>
      <c r="F6" s="613"/>
      <c r="G6" s="613"/>
      <c r="H6" s="613"/>
      <c r="I6" s="613"/>
      <c r="J6" s="613"/>
      <c r="K6" s="613"/>
      <c r="L6" s="613"/>
      <c r="M6" s="613"/>
      <c r="N6" s="613"/>
      <c r="O6" s="613"/>
      <c r="P6" s="614"/>
      <c r="Q6" s="74"/>
      <c r="R6" s="615" t="s">
        <v>46</v>
      </c>
      <c r="S6" s="613"/>
      <c r="T6" s="613"/>
      <c r="U6" s="616"/>
    </row>
    <row r="7" spans="1:24" ht="30" customHeight="1">
      <c r="A7" s="622" t="s">
        <v>178</v>
      </c>
      <c r="B7" s="627" t="s">
        <v>179</v>
      </c>
      <c r="C7" s="628"/>
      <c r="D7" s="628"/>
      <c r="E7" s="628"/>
      <c r="F7" s="628"/>
      <c r="G7" s="628"/>
      <c r="H7" s="628"/>
      <c r="I7" s="628"/>
      <c r="J7" s="628"/>
      <c r="K7" s="628"/>
      <c r="L7" s="628"/>
      <c r="M7" s="628"/>
      <c r="N7" s="628"/>
      <c r="O7" s="628"/>
      <c r="P7" s="629"/>
      <c r="Q7" s="349"/>
      <c r="R7" s="350"/>
      <c r="S7" s="350"/>
      <c r="T7" s="350"/>
      <c r="U7" s="351"/>
    </row>
    <row r="8" spans="1:24" ht="25.5" customHeight="1">
      <c r="A8" s="623"/>
      <c r="B8" s="624" t="s">
        <v>180</v>
      </c>
      <c r="C8" s="352"/>
      <c r="D8" s="625" t="s">
        <v>181</v>
      </c>
      <c r="E8" s="353"/>
      <c r="F8" s="617" t="s">
        <v>182</v>
      </c>
      <c r="G8" s="618"/>
      <c r="H8" s="619"/>
      <c r="I8" s="352"/>
      <c r="J8" s="620" t="s">
        <v>183</v>
      </c>
      <c r="K8" s="620"/>
      <c r="L8" s="620"/>
      <c r="M8" s="353"/>
      <c r="N8" s="620" t="s">
        <v>184</v>
      </c>
      <c r="O8" s="353"/>
      <c r="P8" s="620" t="s">
        <v>185</v>
      </c>
      <c r="Q8" s="353"/>
      <c r="R8" s="620" t="s">
        <v>186</v>
      </c>
      <c r="S8" s="620"/>
      <c r="T8" s="620"/>
      <c r="U8" s="621"/>
    </row>
    <row r="9" spans="1:24" ht="27.75" customHeight="1">
      <c r="A9" s="623"/>
      <c r="B9" s="624"/>
      <c r="C9" s="384"/>
      <c r="D9" s="625"/>
      <c r="E9" s="385"/>
      <c r="F9" s="76" t="s">
        <v>205</v>
      </c>
      <c r="G9" s="76" t="s">
        <v>165</v>
      </c>
      <c r="H9" s="76" t="s">
        <v>166</v>
      </c>
      <c r="I9" s="384"/>
      <c r="J9" s="76" t="s">
        <v>205</v>
      </c>
      <c r="K9" s="76" t="s">
        <v>165</v>
      </c>
      <c r="L9" s="76" t="s">
        <v>166</v>
      </c>
      <c r="M9" s="385"/>
      <c r="N9" s="626"/>
      <c r="O9" s="385"/>
      <c r="P9" s="626"/>
      <c r="Q9" s="385"/>
      <c r="R9" s="76" t="s">
        <v>205</v>
      </c>
      <c r="S9" s="76" t="s">
        <v>165</v>
      </c>
      <c r="T9" s="76" t="s">
        <v>166</v>
      </c>
      <c r="U9" s="354" t="s">
        <v>206</v>
      </c>
    </row>
    <row r="10" spans="1:24" ht="10.5" customHeight="1">
      <c r="A10" s="609"/>
      <c r="B10" s="610"/>
      <c r="C10" s="610"/>
      <c r="D10" s="610"/>
      <c r="E10" s="610"/>
      <c r="F10" s="610"/>
      <c r="G10" s="610"/>
      <c r="H10" s="610"/>
      <c r="I10" s="610"/>
      <c r="J10" s="610"/>
      <c r="K10" s="610"/>
      <c r="L10" s="610"/>
      <c r="M10" s="610"/>
      <c r="N10" s="610"/>
      <c r="O10" s="610"/>
      <c r="P10" s="610"/>
      <c r="Q10" s="610"/>
      <c r="R10" s="610"/>
      <c r="S10" s="610"/>
      <c r="T10" s="610"/>
      <c r="U10" s="611"/>
    </row>
    <row r="11" spans="1:24" ht="60" customHeight="1">
      <c r="A11" s="355" t="str">
        <f>VLOOKUP('Hoja de trabajo'!$A$2,Hoja1!$B$1:$C$36,2,FALSE)</f>
        <v>U. de Guanajuato</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c r="C12" s="435"/>
      <c r="D12" s="389"/>
      <c r="E12" s="388"/>
      <c r="F12" s="357"/>
      <c r="G12" s="357"/>
      <c r="H12" s="357"/>
      <c r="I12" s="390"/>
      <c r="J12" s="358"/>
      <c r="K12" s="358"/>
      <c r="L12" s="358"/>
      <c r="M12" s="388"/>
      <c r="N12" s="439"/>
      <c r="O12" s="435"/>
      <c r="P12" s="428"/>
      <c r="Q12" s="392"/>
      <c r="R12" s="393">
        <f>IFERROR(F12*J12,0)</f>
        <v>0</v>
      </c>
      <c r="S12" s="393">
        <f>IFERROR(G12*K12,0)</f>
        <v>0</v>
      </c>
      <c r="T12" s="393">
        <f>IFERROR(H12*L12,0)</f>
        <v>0</v>
      </c>
      <c r="U12" s="394">
        <f>IFERROR(R12+S12+T12,0)</f>
        <v>0</v>
      </c>
      <c r="W12" s="386"/>
      <c r="X12" s="386"/>
    </row>
    <row r="13" spans="1:24">
      <c r="A13" s="387" t="s">
        <v>188</v>
      </c>
      <c r="B13" s="389"/>
      <c r="C13" s="435"/>
      <c r="D13" s="389"/>
      <c r="E13" s="388"/>
      <c r="F13" s="357"/>
      <c r="G13" s="357"/>
      <c r="H13" s="357"/>
      <c r="I13" s="390"/>
      <c r="J13" s="358"/>
      <c r="K13" s="358"/>
      <c r="L13" s="358"/>
      <c r="M13" s="388"/>
      <c r="N13" s="437"/>
      <c r="O13" s="435"/>
      <c r="P13" s="428"/>
      <c r="Q13" s="392"/>
      <c r="R13" s="393">
        <f t="shared" ref="R13:T76" si="0">IFERROR(F13*J13,0)</f>
        <v>0</v>
      </c>
      <c r="S13" s="393">
        <f t="shared" si="0"/>
        <v>0</v>
      </c>
      <c r="T13" s="393">
        <f t="shared" si="0"/>
        <v>0</v>
      </c>
      <c r="U13" s="394">
        <f t="shared" ref="U13:U76" si="1">IFERROR(R13+S13+T13,0)</f>
        <v>0</v>
      </c>
      <c r="W13" s="386"/>
      <c r="X13" s="386"/>
    </row>
    <row r="14" spans="1:24">
      <c r="A14" s="387" t="s">
        <v>188</v>
      </c>
      <c r="B14" s="389"/>
      <c r="C14" s="435"/>
      <c r="D14" s="389"/>
      <c r="E14" s="388"/>
      <c r="F14" s="357"/>
      <c r="G14" s="357"/>
      <c r="H14" s="357"/>
      <c r="I14" s="390"/>
      <c r="J14" s="358"/>
      <c r="K14" s="358"/>
      <c r="L14" s="358"/>
      <c r="M14" s="388"/>
      <c r="N14" s="437"/>
      <c r="O14" s="435"/>
      <c r="P14" s="428"/>
      <c r="Q14" s="392"/>
      <c r="R14" s="393">
        <f t="shared" si="0"/>
        <v>0</v>
      </c>
      <c r="S14" s="393">
        <f t="shared" si="0"/>
        <v>0</v>
      </c>
      <c r="T14" s="393">
        <f t="shared" si="0"/>
        <v>0</v>
      </c>
      <c r="U14" s="394">
        <f t="shared" si="1"/>
        <v>0</v>
      </c>
      <c r="W14" s="386"/>
      <c r="X14" s="386"/>
    </row>
    <row r="15" spans="1:24">
      <c r="A15" s="387" t="s">
        <v>188</v>
      </c>
      <c r="B15" s="389"/>
      <c r="C15" s="435"/>
      <c r="D15" s="389"/>
      <c r="E15" s="388"/>
      <c r="F15" s="357"/>
      <c r="G15" s="357"/>
      <c r="H15" s="357"/>
      <c r="I15" s="390"/>
      <c r="J15" s="358"/>
      <c r="K15" s="358"/>
      <c r="L15" s="358"/>
      <c r="M15" s="388"/>
      <c r="N15" s="437"/>
      <c r="O15" s="435"/>
      <c r="P15" s="428"/>
      <c r="Q15" s="392"/>
      <c r="R15" s="393">
        <f t="shared" si="0"/>
        <v>0</v>
      </c>
      <c r="S15" s="393">
        <f t="shared" si="0"/>
        <v>0</v>
      </c>
      <c r="T15" s="393">
        <f t="shared" si="0"/>
        <v>0</v>
      </c>
      <c r="U15" s="394">
        <f t="shared" si="1"/>
        <v>0</v>
      </c>
      <c r="W15" s="386"/>
      <c r="X15" s="386"/>
    </row>
    <row r="16" spans="1:24">
      <c r="A16" s="387" t="s">
        <v>188</v>
      </c>
      <c r="B16" s="389"/>
      <c r="C16" s="435"/>
      <c r="D16" s="389"/>
      <c r="E16" s="388"/>
      <c r="F16" s="357"/>
      <c r="G16" s="357"/>
      <c r="H16" s="357"/>
      <c r="I16" s="390"/>
      <c r="J16" s="358"/>
      <c r="K16" s="358"/>
      <c r="L16" s="358"/>
      <c r="M16" s="388"/>
      <c r="N16" s="437"/>
      <c r="O16" s="435"/>
      <c r="P16" s="428"/>
      <c r="Q16" s="392"/>
      <c r="R16" s="393">
        <f t="shared" si="0"/>
        <v>0</v>
      </c>
      <c r="S16" s="393">
        <f t="shared" si="0"/>
        <v>0</v>
      </c>
      <c r="T16" s="393">
        <f t="shared" si="0"/>
        <v>0</v>
      </c>
      <c r="U16" s="394">
        <f t="shared" si="1"/>
        <v>0</v>
      </c>
      <c r="W16" s="386"/>
      <c r="X16" s="386"/>
    </row>
    <row r="17" spans="1:24">
      <c r="A17" s="387" t="s">
        <v>188</v>
      </c>
      <c r="B17" s="389"/>
      <c r="C17" s="435"/>
      <c r="D17" s="389"/>
      <c r="E17" s="388"/>
      <c r="F17" s="357"/>
      <c r="G17" s="357"/>
      <c r="H17" s="357"/>
      <c r="I17" s="390"/>
      <c r="J17" s="358"/>
      <c r="K17" s="358"/>
      <c r="L17" s="358"/>
      <c r="M17" s="388"/>
      <c r="N17" s="437"/>
      <c r="O17" s="435"/>
      <c r="P17" s="428"/>
      <c r="Q17" s="392"/>
      <c r="R17" s="393">
        <f t="shared" si="0"/>
        <v>0</v>
      </c>
      <c r="S17" s="393">
        <f t="shared" si="0"/>
        <v>0</v>
      </c>
      <c r="T17" s="393">
        <f t="shared" si="0"/>
        <v>0</v>
      </c>
      <c r="U17" s="394">
        <f t="shared" si="1"/>
        <v>0</v>
      </c>
      <c r="W17" s="386"/>
      <c r="X17" s="386"/>
    </row>
    <row r="18" spans="1:24">
      <c r="A18" s="387" t="s">
        <v>188</v>
      </c>
      <c r="B18" s="389"/>
      <c r="C18" s="435"/>
      <c r="D18" s="389"/>
      <c r="E18" s="388"/>
      <c r="F18" s="357"/>
      <c r="G18" s="357"/>
      <c r="H18" s="357"/>
      <c r="I18" s="390"/>
      <c r="J18" s="358"/>
      <c r="K18" s="358"/>
      <c r="L18" s="358"/>
      <c r="M18" s="388"/>
      <c r="N18" s="437"/>
      <c r="O18" s="435"/>
      <c r="P18" s="428"/>
      <c r="Q18" s="392"/>
      <c r="R18" s="393">
        <f t="shared" si="0"/>
        <v>0</v>
      </c>
      <c r="S18" s="393">
        <f t="shared" si="0"/>
        <v>0</v>
      </c>
      <c r="T18" s="393">
        <f t="shared" si="0"/>
        <v>0</v>
      </c>
      <c r="U18" s="394">
        <f t="shared" si="1"/>
        <v>0</v>
      </c>
      <c r="W18" s="386"/>
      <c r="X18" s="386"/>
    </row>
    <row r="19" spans="1:24">
      <c r="A19" s="387" t="s">
        <v>188</v>
      </c>
      <c r="B19" s="389"/>
      <c r="C19" s="435"/>
      <c r="D19" s="389"/>
      <c r="E19" s="388"/>
      <c r="F19" s="357"/>
      <c r="G19" s="357"/>
      <c r="H19" s="357"/>
      <c r="I19" s="390"/>
      <c r="J19" s="358"/>
      <c r="K19" s="358"/>
      <c r="L19" s="358"/>
      <c r="M19" s="388"/>
      <c r="N19" s="437"/>
      <c r="O19" s="435"/>
      <c r="P19" s="428"/>
      <c r="Q19" s="392"/>
      <c r="R19" s="393">
        <f t="shared" si="0"/>
        <v>0</v>
      </c>
      <c r="S19" s="393">
        <f t="shared" si="0"/>
        <v>0</v>
      </c>
      <c r="T19" s="393">
        <f t="shared" si="0"/>
        <v>0</v>
      </c>
      <c r="U19" s="394">
        <f t="shared" si="1"/>
        <v>0</v>
      </c>
      <c r="W19" s="386"/>
      <c r="X19" s="386"/>
    </row>
    <row r="20" spans="1:24">
      <c r="A20" s="387" t="s">
        <v>188</v>
      </c>
      <c r="B20" s="389"/>
      <c r="C20" s="435"/>
      <c r="D20" s="389"/>
      <c r="E20" s="388"/>
      <c r="F20" s="357"/>
      <c r="G20" s="357"/>
      <c r="H20" s="357"/>
      <c r="I20" s="390"/>
      <c r="J20" s="358"/>
      <c r="K20" s="358"/>
      <c r="L20" s="358"/>
      <c r="M20" s="388"/>
      <c r="N20" s="437"/>
      <c r="O20" s="435"/>
      <c r="P20" s="428"/>
      <c r="Q20" s="392"/>
      <c r="R20" s="393">
        <f t="shared" si="0"/>
        <v>0</v>
      </c>
      <c r="S20" s="393">
        <f t="shared" si="0"/>
        <v>0</v>
      </c>
      <c r="T20" s="393">
        <f t="shared" si="0"/>
        <v>0</v>
      </c>
      <c r="U20" s="394">
        <f t="shared" si="1"/>
        <v>0</v>
      </c>
      <c r="W20" s="386"/>
      <c r="X20" s="386"/>
    </row>
    <row r="21" spans="1:24">
      <c r="A21" s="387" t="s">
        <v>188</v>
      </c>
      <c r="B21" s="389"/>
      <c r="C21" s="435"/>
      <c r="D21" s="389"/>
      <c r="E21" s="388"/>
      <c r="F21" s="357"/>
      <c r="G21" s="357"/>
      <c r="H21" s="357"/>
      <c r="I21" s="390"/>
      <c r="J21" s="358"/>
      <c r="K21" s="358"/>
      <c r="L21" s="358"/>
      <c r="M21" s="388"/>
      <c r="N21" s="437"/>
      <c r="O21" s="435"/>
      <c r="P21" s="428"/>
      <c r="Q21" s="392"/>
      <c r="R21" s="393">
        <f t="shared" si="0"/>
        <v>0</v>
      </c>
      <c r="S21" s="393">
        <f t="shared" si="0"/>
        <v>0</v>
      </c>
      <c r="T21" s="393">
        <f t="shared" si="0"/>
        <v>0</v>
      </c>
      <c r="U21" s="394">
        <f t="shared" si="1"/>
        <v>0</v>
      </c>
      <c r="W21" s="386"/>
      <c r="X21" s="386"/>
    </row>
    <row r="22" spans="1:24">
      <c r="A22" s="387" t="s">
        <v>188</v>
      </c>
      <c r="B22" s="389"/>
      <c r="C22" s="435"/>
      <c r="D22" s="389"/>
      <c r="E22" s="388"/>
      <c r="F22" s="357"/>
      <c r="G22" s="357"/>
      <c r="H22" s="357"/>
      <c r="I22" s="390"/>
      <c r="J22" s="358"/>
      <c r="K22" s="358"/>
      <c r="L22" s="358"/>
      <c r="M22" s="388"/>
      <c r="N22" s="437"/>
      <c r="O22" s="435"/>
      <c r="P22" s="428"/>
      <c r="Q22" s="392"/>
      <c r="R22" s="393">
        <f t="shared" si="0"/>
        <v>0</v>
      </c>
      <c r="S22" s="393">
        <f t="shared" si="0"/>
        <v>0</v>
      </c>
      <c r="T22" s="393">
        <f t="shared" si="0"/>
        <v>0</v>
      </c>
      <c r="U22" s="394">
        <f t="shared" si="1"/>
        <v>0</v>
      </c>
      <c r="W22" s="386"/>
      <c r="X22" s="386"/>
    </row>
    <row r="23" spans="1:24">
      <c r="A23" s="387" t="s">
        <v>188</v>
      </c>
      <c r="B23" s="389"/>
      <c r="C23" s="435"/>
      <c r="D23" s="389"/>
      <c r="E23" s="388"/>
      <c r="F23" s="357"/>
      <c r="G23" s="357"/>
      <c r="H23" s="357"/>
      <c r="I23" s="390"/>
      <c r="J23" s="358"/>
      <c r="K23" s="358"/>
      <c r="L23" s="358"/>
      <c r="M23" s="388"/>
      <c r="N23" s="437"/>
      <c r="O23" s="435"/>
      <c r="P23" s="428"/>
      <c r="Q23" s="392"/>
      <c r="R23" s="393">
        <f t="shared" si="0"/>
        <v>0</v>
      </c>
      <c r="S23" s="393">
        <f t="shared" si="0"/>
        <v>0</v>
      </c>
      <c r="T23" s="393">
        <f t="shared" si="0"/>
        <v>0</v>
      </c>
      <c r="U23" s="394">
        <f t="shared" si="1"/>
        <v>0</v>
      </c>
      <c r="W23" s="386"/>
      <c r="X23" s="386"/>
    </row>
    <row r="24" spans="1:24">
      <c r="A24" s="387" t="s">
        <v>188</v>
      </c>
      <c r="B24" s="389"/>
      <c r="C24" s="435"/>
      <c r="D24" s="389"/>
      <c r="E24" s="388"/>
      <c r="F24" s="357"/>
      <c r="G24" s="357"/>
      <c r="H24" s="357"/>
      <c r="I24" s="390"/>
      <c r="J24" s="358"/>
      <c r="K24" s="358"/>
      <c r="L24" s="358"/>
      <c r="M24" s="388"/>
      <c r="N24" s="437"/>
      <c r="O24" s="435"/>
      <c r="P24" s="428"/>
      <c r="Q24" s="392"/>
      <c r="R24" s="393">
        <f t="shared" si="0"/>
        <v>0</v>
      </c>
      <c r="S24" s="393">
        <f t="shared" si="0"/>
        <v>0</v>
      </c>
      <c r="T24" s="393">
        <f t="shared" si="0"/>
        <v>0</v>
      </c>
      <c r="U24" s="394">
        <f t="shared" si="1"/>
        <v>0</v>
      </c>
      <c r="W24" s="386"/>
      <c r="X24" s="386"/>
    </row>
    <row r="25" spans="1:24">
      <c r="A25" s="387" t="s">
        <v>188</v>
      </c>
      <c r="B25" s="389"/>
      <c r="C25" s="435"/>
      <c r="D25" s="389"/>
      <c r="E25" s="388"/>
      <c r="F25" s="359"/>
      <c r="G25" s="359"/>
      <c r="H25" s="359"/>
      <c r="I25" s="390"/>
      <c r="J25" s="358"/>
      <c r="K25" s="358"/>
      <c r="L25" s="358"/>
      <c r="M25" s="388"/>
      <c r="N25" s="437"/>
      <c r="O25" s="435"/>
      <c r="P25" s="428"/>
      <c r="Q25" s="392"/>
      <c r="R25" s="393">
        <f t="shared" si="0"/>
        <v>0</v>
      </c>
      <c r="S25" s="393">
        <f t="shared" si="0"/>
        <v>0</v>
      </c>
      <c r="T25" s="393">
        <f t="shared" si="0"/>
        <v>0</v>
      </c>
      <c r="U25" s="394">
        <f t="shared" si="1"/>
        <v>0</v>
      </c>
      <c r="W25" s="386"/>
      <c r="X25" s="386"/>
    </row>
    <row r="26" spans="1:24">
      <c r="A26" s="387" t="s">
        <v>188</v>
      </c>
      <c r="B26" s="389"/>
      <c r="C26" s="435"/>
      <c r="D26" s="389"/>
      <c r="E26" s="388"/>
      <c r="F26" s="357"/>
      <c r="G26" s="357"/>
      <c r="H26" s="357"/>
      <c r="I26" s="390"/>
      <c r="J26" s="358"/>
      <c r="K26" s="358"/>
      <c r="L26" s="358"/>
      <c r="M26" s="388"/>
      <c r="N26" s="437"/>
      <c r="O26" s="435"/>
      <c r="P26" s="428"/>
      <c r="Q26" s="392"/>
      <c r="R26" s="393">
        <f t="shared" si="0"/>
        <v>0</v>
      </c>
      <c r="S26" s="393">
        <f t="shared" si="0"/>
        <v>0</v>
      </c>
      <c r="T26" s="393">
        <f t="shared" si="0"/>
        <v>0</v>
      </c>
      <c r="U26" s="394">
        <f t="shared" si="1"/>
        <v>0</v>
      </c>
      <c r="W26" s="386"/>
      <c r="X26" s="386"/>
    </row>
    <row r="27" spans="1:24">
      <c r="A27" s="387" t="s">
        <v>188</v>
      </c>
      <c r="B27" s="389"/>
      <c r="C27" s="435"/>
      <c r="D27" s="389"/>
      <c r="E27" s="388"/>
      <c r="F27" s="359"/>
      <c r="G27" s="359"/>
      <c r="H27" s="359"/>
      <c r="I27" s="390"/>
      <c r="J27" s="358"/>
      <c r="K27" s="358"/>
      <c r="L27" s="358"/>
      <c r="M27" s="388"/>
      <c r="N27" s="437"/>
      <c r="O27" s="435"/>
      <c r="P27" s="428"/>
      <c r="Q27" s="392"/>
      <c r="R27" s="393">
        <f t="shared" si="0"/>
        <v>0</v>
      </c>
      <c r="S27" s="393">
        <f t="shared" si="0"/>
        <v>0</v>
      </c>
      <c r="T27" s="393">
        <f t="shared" si="0"/>
        <v>0</v>
      </c>
      <c r="U27" s="394">
        <f t="shared" si="1"/>
        <v>0</v>
      </c>
      <c r="W27" s="386"/>
      <c r="X27" s="386"/>
    </row>
    <row r="28" spans="1:24">
      <c r="A28" s="387" t="s">
        <v>188</v>
      </c>
      <c r="B28" s="389"/>
      <c r="C28" s="435"/>
      <c r="D28" s="389"/>
      <c r="E28" s="388"/>
      <c r="F28" s="359"/>
      <c r="G28" s="359"/>
      <c r="H28" s="359"/>
      <c r="I28" s="390"/>
      <c r="J28" s="358"/>
      <c r="K28" s="358"/>
      <c r="L28" s="358"/>
      <c r="M28" s="388"/>
      <c r="N28" s="437"/>
      <c r="O28" s="435"/>
      <c r="P28" s="428"/>
      <c r="Q28" s="392"/>
      <c r="R28" s="393">
        <f t="shared" si="0"/>
        <v>0</v>
      </c>
      <c r="S28" s="393">
        <f t="shared" si="0"/>
        <v>0</v>
      </c>
      <c r="T28" s="393">
        <f t="shared" si="0"/>
        <v>0</v>
      </c>
      <c r="U28" s="394">
        <f t="shared" si="1"/>
        <v>0</v>
      </c>
      <c r="W28" s="386"/>
      <c r="X28" s="386"/>
    </row>
    <row r="29" spans="1:24">
      <c r="A29" s="387" t="s">
        <v>188</v>
      </c>
      <c r="B29" s="389"/>
      <c r="C29" s="435"/>
      <c r="D29" s="389"/>
      <c r="E29" s="388"/>
      <c r="F29" s="357"/>
      <c r="G29" s="357"/>
      <c r="H29" s="357"/>
      <c r="I29" s="390"/>
      <c r="J29" s="358"/>
      <c r="K29" s="358"/>
      <c r="L29" s="358"/>
      <c r="M29" s="388"/>
      <c r="N29" s="437"/>
      <c r="O29" s="435"/>
      <c r="P29" s="428"/>
      <c r="Q29" s="392"/>
      <c r="R29" s="393">
        <f t="shared" si="0"/>
        <v>0</v>
      </c>
      <c r="S29" s="393">
        <f t="shared" si="0"/>
        <v>0</v>
      </c>
      <c r="T29" s="393">
        <f t="shared" si="0"/>
        <v>0</v>
      </c>
      <c r="U29" s="394">
        <f t="shared" si="1"/>
        <v>0</v>
      </c>
      <c r="W29" s="386"/>
      <c r="X29" s="386"/>
    </row>
    <row r="30" spans="1:24">
      <c r="A30" s="387" t="s">
        <v>188</v>
      </c>
      <c r="B30" s="389"/>
      <c r="C30" s="435"/>
      <c r="D30" s="389"/>
      <c r="E30" s="388"/>
      <c r="F30" s="359"/>
      <c r="G30" s="359"/>
      <c r="H30" s="359"/>
      <c r="I30" s="390"/>
      <c r="J30" s="358"/>
      <c r="K30" s="358"/>
      <c r="L30" s="358"/>
      <c r="M30" s="388"/>
      <c r="N30" s="437"/>
      <c r="O30" s="435"/>
      <c r="P30" s="428"/>
      <c r="Q30" s="392"/>
      <c r="R30" s="393">
        <f t="shared" si="0"/>
        <v>0</v>
      </c>
      <c r="S30" s="393">
        <f t="shared" si="0"/>
        <v>0</v>
      </c>
      <c r="T30" s="393">
        <f t="shared" si="0"/>
        <v>0</v>
      </c>
      <c r="U30" s="394">
        <f t="shared" si="1"/>
        <v>0</v>
      </c>
      <c r="W30" s="386"/>
      <c r="X30" s="386"/>
    </row>
    <row r="31" spans="1:24">
      <c r="A31" s="387" t="s">
        <v>188</v>
      </c>
      <c r="B31" s="389"/>
      <c r="C31" s="435"/>
      <c r="D31" s="389"/>
      <c r="E31" s="388"/>
      <c r="F31" s="359"/>
      <c r="G31" s="359"/>
      <c r="H31" s="359"/>
      <c r="I31" s="390"/>
      <c r="J31" s="358"/>
      <c r="K31" s="358"/>
      <c r="L31" s="358"/>
      <c r="M31" s="388"/>
      <c r="N31" s="437"/>
      <c r="O31" s="435"/>
      <c r="P31" s="428"/>
      <c r="Q31" s="392"/>
      <c r="R31" s="393">
        <f t="shared" si="0"/>
        <v>0</v>
      </c>
      <c r="S31" s="393">
        <f t="shared" si="0"/>
        <v>0</v>
      </c>
      <c r="T31" s="393">
        <f t="shared" si="0"/>
        <v>0</v>
      </c>
      <c r="U31" s="394">
        <f t="shared" si="1"/>
        <v>0</v>
      </c>
      <c r="W31" s="386"/>
      <c r="X31" s="386"/>
    </row>
    <row r="32" spans="1:24">
      <c r="A32" s="387" t="s">
        <v>188</v>
      </c>
      <c r="B32" s="389"/>
      <c r="C32" s="435"/>
      <c r="D32" s="389"/>
      <c r="E32" s="388"/>
      <c r="F32" s="357"/>
      <c r="G32" s="357"/>
      <c r="H32" s="357"/>
      <c r="I32" s="390"/>
      <c r="J32" s="358"/>
      <c r="K32" s="358"/>
      <c r="L32" s="358"/>
      <c r="M32" s="388"/>
      <c r="N32" s="437"/>
      <c r="O32" s="435"/>
      <c r="P32" s="428"/>
      <c r="Q32" s="392"/>
      <c r="R32" s="393">
        <f t="shared" si="0"/>
        <v>0</v>
      </c>
      <c r="S32" s="393">
        <f t="shared" si="0"/>
        <v>0</v>
      </c>
      <c r="T32" s="393">
        <f t="shared" si="0"/>
        <v>0</v>
      </c>
      <c r="U32" s="394">
        <f t="shared" si="1"/>
        <v>0</v>
      </c>
      <c r="W32" s="386"/>
      <c r="X32" s="386"/>
    </row>
    <row r="33" spans="1:24">
      <c r="A33" s="387" t="s">
        <v>188</v>
      </c>
      <c r="B33" s="389"/>
      <c r="C33" s="435"/>
      <c r="D33" s="389"/>
      <c r="E33" s="388"/>
      <c r="F33" s="359"/>
      <c r="G33" s="359"/>
      <c r="H33" s="359"/>
      <c r="I33" s="390"/>
      <c r="J33" s="358"/>
      <c r="K33" s="358"/>
      <c r="L33" s="358"/>
      <c r="M33" s="388"/>
      <c r="N33" s="437"/>
      <c r="O33" s="435"/>
      <c r="P33" s="428"/>
      <c r="Q33" s="392"/>
      <c r="R33" s="393">
        <f t="shared" si="0"/>
        <v>0</v>
      </c>
      <c r="S33" s="393">
        <f t="shared" si="0"/>
        <v>0</v>
      </c>
      <c r="T33" s="393">
        <f t="shared" si="0"/>
        <v>0</v>
      </c>
      <c r="U33" s="394">
        <f t="shared" si="1"/>
        <v>0</v>
      </c>
      <c r="W33" s="386"/>
      <c r="X33" s="386"/>
    </row>
    <row r="34" spans="1:24">
      <c r="A34" s="387" t="s">
        <v>188</v>
      </c>
      <c r="B34" s="389"/>
      <c r="C34" s="435"/>
      <c r="D34" s="389"/>
      <c r="E34" s="388"/>
      <c r="F34" s="359"/>
      <c r="G34" s="359"/>
      <c r="H34" s="359"/>
      <c r="I34" s="390"/>
      <c r="J34" s="358"/>
      <c r="K34" s="358"/>
      <c r="L34" s="358"/>
      <c r="M34" s="388"/>
      <c r="N34" s="437"/>
      <c r="O34" s="435"/>
      <c r="P34" s="428"/>
      <c r="Q34" s="392"/>
      <c r="R34" s="393">
        <f t="shared" si="0"/>
        <v>0</v>
      </c>
      <c r="S34" s="393">
        <f t="shared" si="0"/>
        <v>0</v>
      </c>
      <c r="T34" s="393">
        <f t="shared" si="0"/>
        <v>0</v>
      </c>
      <c r="U34" s="394">
        <f t="shared" si="1"/>
        <v>0</v>
      </c>
      <c r="W34" s="386"/>
      <c r="X34" s="386"/>
    </row>
    <row r="35" spans="1:24">
      <c r="A35" s="387" t="s">
        <v>188</v>
      </c>
      <c r="B35" s="389"/>
      <c r="C35" s="435"/>
      <c r="D35" s="389"/>
      <c r="E35" s="388"/>
      <c r="F35" s="357"/>
      <c r="G35" s="357"/>
      <c r="H35" s="357"/>
      <c r="I35" s="390"/>
      <c r="J35" s="358"/>
      <c r="K35" s="358"/>
      <c r="L35" s="358"/>
      <c r="M35" s="388"/>
      <c r="N35" s="437"/>
      <c r="O35" s="435"/>
      <c r="P35" s="428"/>
      <c r="Q35" s="392"/>
      <c r="R35" s="393">
        <f t="shared" si="0"/>
        <v>0</v>
      </c>
      <c r="S35" s="393">
        <f t="shared" si="0"/>
        <v>0</v>
      </c>
      <c r="T35" s="393">
        <f t="shared" si="0"/>
        <v>0</v>
      </c>
      <c r="U35" s="394">
        <f t="shared" si="1"/>
        <v>0</v>
      </c>
      <c r="W35" s="386"/>
      <c r="X35" s="386"/>
    </row>
    <row r="36" spans="1:24">
      <c r="A36" s="387" t="s">
        <v>188</v>
      </c>
      <c r="B36" s="389"/>
      <c r="C36" s="435"/>
      <c r="D36" s="389"/>
      <c r="E36" s="388"/>
      <c r="F36" s="359"/>
      <c r="G36" s="359"/>
      <c r="H36" s="359"/>
      <c r="I36" s="390"/>
      <c r="J36" s="358"/>
      <c r="K36" s="358"/>
      <c r="L36" s="358"/>
      <c r="M36" s="388"/>
      <c r="N36" s="437"/>
      <c r="O36" s="435"/>
      <c r="P36" s="428"/>
      <c r="Q36" s="392"/>
      <c r="R36" s="393">
        <f t="shared" si="0"/>
        <v>0</v>
      </c>
      <c r="S36" s="393">
        <f t="shared" si="0"/>
        <v>0</v>
      </c>
      <c r="T36" s="393">
        <f t="shared" si="0"/>
        <v>0</v>
      </c>
      <c r="U36" s="394">
        <f t="shared" si="1"/>
        <v>0</v>
      </c>
      <c r="W36" s="386"/>
      <c r="X36" s="386"/>
    </row>
    <row r="37" spans="1:24">
      <c r="A37" s="387" t="s">
        <v>188</v>
      </c>
      <c r="B37" s="389"/>
      <c r="C37" s="435"/>
      <c r="D37" s="389"/>
      <c r="E37" s="388"/>
      <c r="F37" s="359"/>
      <c r="G37" s="359"/>
      <c r="H37" s="359"/>
      <c r="I37" s="390"/>
      <c r="J37" s="358"/>
      <c r="K37" s="358"/>
      <c r="L37" s="358"/>
      <c r="M37" s="388"/>
      <c r="N37" s="437"/>
      <c r="O37" s="435"/>
      <c r="P37" s="428"/>
      <c r="Q37" s="392"/>
      <c r="R37" s="393">
        <f t="shared" si="0"/>
        <v>0</v>
      </c>
      <c r="S37" s="393">
        <f t="shared" si="0"/>
        <v>0</v>
      </c>
      <c r="T37" s="393">
        <f t="shared" si="0"/>
        <v>0</v>
      </c>
      <c r="U37" s="394">
        <f t="shared" si="1"/>
        <v>0</v>
      </c>
      <c r="W37" s="386"/>
      <c r="X37" s="386"/>
    </row>
    <row r="38" spans="1:24">
      <c r="A38" s="387" t="s">
        <v>188</v>
      </c>
      <c r="B38" s="389"/>
      <c r="C38" s="435"/>
      <c r="D38" s="389"/>
      <c r="E38" s="388"/>
      <c r="F38" s="357"/>
      <c r="G38" s="357"/>
      <c r="H38" s="357"/>
      <c r="I38" s="390"/>
      <c r="J38" s="358"/>
      <c r="K38" s="358"/>
      <c r="L38" s="358"/>
      <c r="M38" s="388"/>
      <c r="N38" s="437"/>
      <c r="O38" s="435"/>
      <c r="P38" s="428"/>
      <c r="Q38" s="392"/>
      <c r="R38" s="393">
        <f t="shared" si="0"/>
        <v>0</v>
      </c>
      <c r="S38" s="393">
        <f t="shared" si="0"/>
        <v>0</v>
      </c>
      <c r="T38" s="393">
        <f t="shared" si="0"/>
        <v>0</v>
      </c>
      <c r="U38" s="394">
        <f t="shared" si="1"/>
        <v>0</v>
      </c>
      <c r="W38" s="386"/>
      <c r="X38" s="386"/>
    </row>
    <row r="39" spans="1:24">
      <c r="A39" s="387" t="s">
        <v>188</v>
      </c>
      <c r="B39" s="389"/>
      <c r="C39" s="435"/>
      <c r="D39" s="389"/>
      <c r="E39" s="388"/>
      <c r="F39" s="359"/>
      <c r="G39" s="359"/>
      <c r="H39" s="359"/>
      <c r="I39" s="390"/>
      <c r="J39" s="358"/>
      <c r="K39" s="358"/>
      <c r="L39" s="358"/>
      <c r="M39" s="388"/>
      <c r="N39" s="437"/>
      <c r="O39" s="435"/>
      <c r="P39" s="428"/>
      <c r="Q39" s="392"/>
      <c r="R39" s="393">
        <f t="shared" si="0"/>
        <v>0</v>
      </c>
      <c r="S39" s="393">
        <f t="shared" si="0"/>
        <v>0</v>
      </c>
      <c r="T39" s="393">
        <f t="shared" si="0"/>
        <v>0</v>
      </c>
      <c r="U39" s="394">
        <f t="shared" si="1"/>
        <v>0</v>
      </c>
      <c r="W39" s="386"/>
      <c r="X39" s="386"/>
    </row>
    <row r="40" spans="1:24">
      <c r="A40" s="387" t="s">
        <v>188</v>
      </c>
      <c r="B40" s="389"/>
      <c r="C40" s="435"/>
      <c r="D40" s="389"/>
      <c r="E40" s="388"/>
      <c r="F40" s="359"/>
      <c r="G40" s="359"/>
      <c r="H40" s="359"/>
      <c r="I40" s="390"/>
      <c r="J40" s="358"/>
      <c r="K40" s="358"/>
      <c r="L40" s="358"/>
      <c r="M40" s="388"/>
      <c r="N40" s="437"/>
      <c r="O40" s="435"/>
      <c r="P40" s="428"/>
      <c r="Q40" s="392"/>
      <c r="R40" s="393">
        <f t="shared" si="0"/>
        <v>0</v>
      </c>
      <c r="S40" s="393">
        <f t="shared" si="0"/>
        <v>0</v>
      </c>
      <c r="T40" s="393">
        <f t="shared" si="0"/>
        <v>0</v>
      </c>
      <c r="U40" s="394">
        <f t="shared" si="1"/>
        <v>0</v>
      </c>
      <c r="W40" s="386"/>
      <c r="X40" s="386"/>
    </row>
    <row r="41" spans="1:24">
      <c r="A41" s="387" t="s">
        <v>188</v>
      </c>
      <c r="B41" s="389"/>
      <c r="C41" s="435"/>
      <c r="D41" s="389"/>
      <c r="E41" s="388"/>
      <c r="F41" s="357"/>
      <c r="G41" s="357"/>
      <c r="H41" s="357"/>
      <c r="I41" s="390"/>
      <c r="J41" s="358"/>
      <c r="K41" s="358"/>
      <c r="L41" s="358"/>
      <c r="M41" s="388"/>
      <c r="N41" s="437"/>
      <c r="O41" s="435"/>
      <c r="P41" s="428"/>
      <c r="Q41" s="392"/>
      <c r="R41" s="393">
        <f t="shared" si="0"/>
        <v>0</v>
      </c>
      <c r="S41" s="393">
        <f t="shared" si="0"/>
        <v>0</v>
      </c>
      <c r="T41" s="393">
        <f t="shared" si="0"/>
        <v>0</v>
      </c>
      <c r="U41" s="394">
        <f t="shared" si="1"/>
        <v>0</v>
      </c>
      <c r="W41" s="386"/>
      <c r="X41" s="386"/>
    </row>
    <row r="42" spans="1:24">
      <c r="A42" s="387" t="s">
        <v>188</v>
      </c>
      <c r="B42" s="389"/>
      <c r="C42" s="435"/>
      <c r="D42" s="389"/>
      <c r="E42" s="388"/>
      <c r="F42" s="359"/>
      <c r="G42" s="359"/>
      <c r="H42" s="359"/>
      <c r="I42" s="390"/>
      <c r="J42" s="358"/>
      <c r="K42" s="358"/>
      <c r="L42" s="358"/>
      <c r="M42" s="388"/>
      <c r="N42" s="437"/>
      <c r="O42" s="435"/>
      <c r="P42" s="428"/>
      <c r="Q42" s="392"/>
      <c r="R42" s="393">
        <f t="shared" si="0"/>
        <v>0</v>
      </c>
      <c r="S42" s="393">
        <f t="shared" si="0"/>
        <v>0</v>
      </c>
      <c r="T42" s="393">
        <f t="shared" si="0"/>
        <v>0</v>
      </c>
      <c r="U42" s="394">
        <f t="shared" si="1"/>
        <v>0</v>
      </c>
      <c r="W42" s="386"/>
      <c r="X42" s="386"/>
    </row>
    <row r="43" spans="1:24">
      <c r="A43" s="387" t="s">
        <v>188</v>
      </c>
      <c r="B43" s="389"/>
      <c r="C43" s="435"/>
      <c r="D43" s="389"/>
      <c r="E43" s="388"/>
      <c r="F43" s="359"/>
      <c r="G43" s="359"/>
      <c r="H43" s="359"/>
      <c r="I43" s="390"/>
      <c r="J43" s="358"/>
      <c r="K43" s="358"/>
      <c r="L43" s="358"/>
      <c r="M43" s="388"/>
      <c r="N43" s="437"/>
      <c r="O43" s="435"/>
      <c r="P43" s="428"/>
      <c r="Q43" s="392"/>
      <c r="R43" s="393">
        <f t="shared" si="0"/>
        <v>0</v>
      </c>
      <c r="S43" s="393">
        <f t="shared" si="0"/>
        <v>0</v>
      </c>
      <c r="T43" s="393">
        <f t="shared" si="0"/>
        <v>0</v>
      </c>
      <c r="U43" s="394">
        <f t="shared" si="1"/>
        <v>0</v>
      </c>
      <c r="W43" s="386"/>
      <c r="X43" s="386"/>
    </row>
    <row r="44" spans="1:24">
      <c r="A44" s="387" t="s">
        <v>188</v>
      </c>
      <c r="B44" s="389"/>
      <c r="C44" s="435"/>
      <c r="D44" s="389"/>
      <c r="E44" s="388"/>
      <c r="F44" s="357"/>
      <c r="G44" s="357"/>
      <c r="H44" s="357"/>
      <c r="I44" s="390"/>
      <c r="J44" s="358"/>
      <c r="K44" s="358"/>
      <c r="L44" s="358"/>
      <c r="M44" s="388"/>
      <c r="N44" s="437"/>
      <c r="O44" s="435"/>
      <c r="P44" s="428"/>
      <c r="Q44" s="392"/>
      <c r="R44" s="393">
        <f t="shared" si="0"/>
        <v>0</v>
      </c>
      <c r="S44" s="393">
        <f t="shared" si="0"/>
        <v>0</v>
      </c>
      <c r="T44" s="393">
        <f t="shared" si="0"/>
        <v>0</v>
      </c>
      <c r="U44" s="394">
        <f t="shared" si="1"/>
        <v>0</v>
      </c>
      <c r="W44" s="386"/>
      <c r="X44" s="386"/>
    </row>
    <row r="45" spans="1:24">
      <c r="A45" s="387" t="s">
        <v>188</v>
      </c>
      <c r="B45" s="389"/>
      <c r="C45" s="435"/>
      <c r="D45" s="389"/>
      <c r="E45" s="388"/>
      <c r="F45" s="359"/>
      <c r="G45" s="359"/>
      <c r="H45" s="359"/>
      <c r="I45" s="390"/>
      <c r="J45" s="358"/>
      <c r="K45" s="358"/>
      <c r="L45" s="358"/>
      <c r="M45" s="388"/>
      <c r="N45" s="437"/>
      <c r="O45" s="435"/>
      <c r="P45" s="428"/>
      <c r="Q45" s="392"/>
      <c r="R45" s="393">
        <f t="shared" si="0"/>
        <v>0</v>
      </c>
      <c r="S45" s="393">
        <f t="shared" si="0"/>
        <v>0</v>
      </c>
      <c r="T45" s="393">
        <f t="shared" si="0"/>
        <v>0</v>
      </c>
      <c r="U45" s="394">
        <f t="shared" si="1"/>
        <v>0</v>
      </c>
      <c r="W45" s="386"/>
      <c r="X45" s="386"/>
    </row>
    <row r="46" spans="1:24">
      <c r="A46" s="387" t="s">
        <v>188</v>
      </c>
      <c r="B46" s="389"/>
      <c r="C46" s="435"/>
      <c r="D46" s="389"/>
      <c r="E46" s="388"/>
      <c r="F46" s="359"/>
      <c r="G46" s="359"/>
      <c r="H46" s="359"/>
      <c r="I46" s="390"/>
      <c r="J46" s="358"/>
      <c r="K46" s="358"/>
      <c r="L46" s="358"/>
      <c r="M46" s="388"/>
      <c r="N46" s="437"/>
      <c r="O46" s="435"/>
      <c r="P46" s="428"/>
      <c r="Q46" s="392"/>
      <c r="R46" s="393">
        <f t="shared" si="0"/>
        <v>0</v>
      </c>
      <c r="S46" s="393">
        <f t="shared" si="0"/>
        <v>0</v>
      </c>
      <c r="T46" s="393">
        <f t="shared" si="0"/>
        <v>0</v>
      </c>
      <c r="U46" s="394">
        <f t="shared" si="1"/>
        <v>0</v>
      </c>
      <c r="W46" s="386"/>
      <c r="X46" s="386"/>
    </row>
    <row r="47" spans="1:24">
      <c r="A47" s="387" t="s">
        <v>188</v>
      </c>
      <c r="B47" s="389"/>
      <c r="C47" s="435"/>
      <c r="D47" s="389"/>
      <c r="E47" s="388"/>
      <c r="F47" s="357"/>
      <c r="G47" s="357"/>
      <c r="H47" s="357"/>
      <c r="I47" s="390"/>
      <c r="J47" s="358"/>
      <c r="K47" s="358"/>
      <c r="L47" s="358"/>
      <c r="M47" s="388"/>
      <c r="N47" s="437"/>
      <c r="O47" s="435"/>
      <c r="P47" s="428"/>
      <c r="Q47" s="392"/>
      <c r="R47" s="393">
        <f t="shared" si="0"/>
        <v>0</v>
      </c>
      <c r="S47" s="393">
        <f t="shared" si="0"/>
        <v>0</v>
      </c>
      <c r="T47" s="393">
        <f t="shared" si="0"/>
        <v>0</v>
      </c>
      <c r="U47" s="394">
        <f t="shared" si="1"/>
        <v>0</v>
      </c>
      <c r="W47" s="386"/>
      <c r="X47" s="386"/>
    </row>
    <row r="48" spans="1:24">
      <c r="A48" s="387" t="s">
        <v>188</v>
      </c>
      <c r="B48" s="389"/>
      <c r="C48" s="435"/>
      <c r="D48" s="389"/>
      <c r="E48" s="388"/>
      <c r="F48" s="359"/>
      <c r="G48" s="359"/>
      <c r="H48" s="359"/>
      <c r="I48" s="390"/>
      <c r="J48" s="358"/>
      <c r="K48" s="358"/>
      <c r="L48" s="358"/>
      <c r="M48" s="388"/>
      <c r="N48" s="437"/>
      <c r="O48" s="435"/>
      <c r="P48" s="428"/>
      <c r="Q48" s="392"/>
      <c r="R48" s="393">
        <f t="shared" si="0"/>
        <v>0</v>
      </c>
      <c r="S48" s="393">
        <f t="shared" si="0"/>
        <v>0</v>
      </c>
      <c r="T48" s="393">
        <f t="shared" si="0"/>
        <v>0</v>
      </c>
      <c r="U48" s="394">
        <f t="shared" si="1"/>
        <v>0</v>
      </c>
      <c r="W48" s="386"/>
      <c r="X48" s="386"/>
    </row>
    <row r="49" spans="1:24">
      <c r="A49" s="387" t="s">
        <v>188</v>
      </c>
      <c r="B49" s="389"/>
      <c r="C49" s="435"/>
      <c r="D49" s="389"/>
      <c r="E49" s="388"/>
      <c r="F49" s="359"/>
      <c r="G49" s="359"/>
      <c r="H49" s="359"/>
      <c r="I49" s="390"/>
      <c r="J49" s="358"/>
      <c r="K49" s="358"/>
      <c r="L49" s="358"/>
      <c r="M49" s="388"/>
      <c r="N49" s="437"/>
      <c r="O49" s="435"/>
      <c r="P49" s="428"/>
      <c r="Q49" s="392"/>
      <c r="R49" s="393">
        <f t="shared" si="0"/>
        <v>0</v>
      </c>
      <c r="S49" s="393">
        <f t="shared" si="0"/>
        <v>0</v>
      </c>
      <c r="T49" s="393">
        <f t="shared" si="0"/>
        <v>0</v>
      </c>
      <c r="U49" s="394">
        <f t="shared" si="1"/>
        <v>0</v>
      </c>
      <c r="W49" s="386"/>
      <c r="X49" s="386"/>
    </row>
    <row r="50" spans="1:24">
      <c r="A50" s="387" t="s">
        <v>188</v>
      </c>
      <c r="B50" s="389"/>
      <c r="C50" s="435"/>
      <c r="D50" s="389"/>
      <c r="E50" s="388"/>
      <c r="F50" s="357"/>
      <c r="G50" s="357"/>
      <c r="H50" s="357"/>
      <c r="I50" s="390"/>
      <c r="J50" s="358"/>
      <c r="K50" s="358"/>
      <c r="L50" s="358"/>
      <c r="M50" s="388"/>
      <c r="N50" s="437"/>
      <c r="O50" s="435"/>
      <c r="P50" s="428"/>
      <c r="Q50" s="392"/>
      <c r="R50" s="393">
        <f t="shared" si="0"/>
        <v>0</v>
      </c>
      <c r="S50" s="393">
        <f t="shared" si="0"/>
        <v>0</v>
      </c>
      <c r="T50" s="393">
        <f t="shared" si="0"/>
        <v>0</v>
      </c>
      <c r="U50" s="394">
        <f t="shared" si="1"/>
        <v>0</v>
      </c>
      <c r="W50" s="386"/>
      <c r="X50" s="386"/>
    </row>
    <row r="51" spans="1:24">
      <c r="A51" s="387" t="s">
        <v>188</v>
      </c>
      <c r="B51" s="389"/>
      <c r="C51" s="435"/>
      <c r="D51" s="389"/>
      <c r="E51" s="388"/>
      <c r="F51" s="359"/>
      <c r="G51" s="359"/>
      <c r="H51" s="359"/>
      <c r="I51" s="390"/>
      <c r="J51" s="358"/>
      <c r="K51" s="358"/>
      <c r="L51" s="358"/>
      <c r="M51" s="388"/>
      <c r="N51" s="437"/>
      <c r="O51" s="435"/>
      <c r="P51" s="428"/>
      <c r="Q51" s="392"/>
      <c r="R51" s="393">
        <f t="shared" si="0"/>
        <v>0</v>
      </c>
      <c r="S51" s="393">
        <f t="shared" si="0"/>
        <v>0</v>
      </c>
      <c r="T51" s="393">
        <f t="shared" si="0"/>
        <v>0</v>
      </c>
      <c r="U51" s="394">
        <f t="shared" si="1"/>
        <v>0</v>
      </c>
      <c r="W51" s="386"/>
      <c r="X51" s="386"/>
    </row>
    <row r="52" spans="1:24">
      <c r="A52" s="387" t="s">
        <v>188</v>
      </c>
      <c r="B52" s="389"/>
      <c r="C52" s="435"/>
      <c r="D52" s="389"/>
      <c r="E52" s="388"/>
      <c r="F52" s="359"/>
      <c r="G52" s="359"/>
      <c r="H52" s="359"/>
      <c r="I52" s="390"/>
      <c r="J52" s="358"/>
      <c r="K52" s="358"/>
      <c r="L52" s="358"/>
      <c r="M52" s="388"/>
      <c r="N52" s="437"/>
      <c r="O52" s="435"/>
      <c r="P52" s="428"/>
      <c r="Q52" s="392"/>
      <c r="R52" s="393">
        <f t="shared" si="0"/>
        <v>0</v>
      </c>
      <c r="S52" s="393">
        <f t="shared" si="0"/>
        <v>0</v>
      </c>
      <c r="T52" s="393">
        <f t="shared" si="0"/>
        <v>0</v>
      </c>
      <c r="U52" s="394">
        <f t="shared" si="1"/>
        <v>0</v>
      </c>
      <c r="W52" s="386"/>
      <c r="X52" s="386"/>
    </row>
    <row r="53" spans="1:24">
      <c r="A53" s="387" t="s">
        <v>188</v>
      </c>
      <c r="B53" s="389"/>
      <c r="C53" s="435"/>
      <c r="D53" s="389"/>
      <c r="E53" s="388"/>
      <c r="F53" s="357"/>
      <c r="G53" s="357"/>
      <c r="H53" s="357"/>
      <c r="I53" s="390"/>
      <c r="J53" s="358"/>
      <c r="K53" s="358"/>
      <c r="L53" s="358"/>
      <c r="M53" s="388"/>
      <c r="N53" s="437"/>
      <c r="O53" s="435"/>
      <c r="P53" s="428"/>
      <c r="Q53" s="392"/>
      <c r="R53" s="393">
        <f t="shared" si="0"/>
        <v>0</v>
      </c>
      <c r="S53" s="393">
        <f t="shared" si="0"/>
        <v>0</v>
      </c>
      <c r="T53" s="393">
        <f t="shared" si="0"/>
        <v>0</v>
      </c>
      <c r="U53" s="394">
        <f t="shared" si="1"/>
        <v>0</v>
      </c>
      <c r="W53" s="386"/>
      <c r="X53" s="386"/>
    </row>
    <row r="54" spans="1:24">
      <c r="A54" s="387" t="s">
        <v>188</v>
      </c>
      <c r="B54" s="389"/>
      <c r="C54" s="435"/>
      <c r="D54" s="389"/>
      <c r="E54" s="388"/>
      <c r="F54" s="359"/>
      <c r="G54" s="359"/>
      <c r="H54" s="359"/>
      <c r="I54" s="390"/>
      <c r="J54" s="358"/>
      <c r="K54" s="358"/>
      <c r="L54" s="358"/>
      <c r="M54" s="388"/>
      <c r="N54" s="437"/>
      <c r="O54" s="435"/>
      <c r="P54" s="428"/>
      <c r="Q54" s="392"/>
      <c r="R54" s="393">
        <f t="shared" si="0"/>
        <v>0</v>
      </c>
      <c r="S54" s="393">
        <f t="shared" si="0"/>
        <v>0</v>
      </c>
      <c r="T54" s="393">
        <f t="shared" si="0"/>
        <v>0</v>
      </c>
      <c r="U54" s="394">
        <f t="shared" si="1"/>
        <v>0</v>
      </c>
      <c r="W54" s="386"/>
      <c r="X54" s="386"/>
    </row>
    <row r="55" spans="1:24">
      <c r="A55" s="387" t="s">
        <v>188</v>
      </c>
      <c r="B55" s="389"/>
      <c r="C55" s="435"/>
      <c r="D55" s="389"/>
      <c r="E55" s="388"/>
      <c r="F55" s="359"/>
      <c r="G55" s="359"/>
      <c r="H55" s="359"/>
      <c r="I55" s="390"/>
      <c r="J55" s="358"/>
      <c r="K55" s="358"/>
      <c r="L55" s="358"/>
      <c r="M55" s="388"/>
      <c r="N55" s="437"/>
      <c r="O55" s="435"/>
      <c r="P55" s="428"/>
      <c r="Q55" s="392"/>
      <c r="R55" s="393">
        <f t="shared" si="0"/>
        <v>0</v>
      </c>
      <c r="S55" s="393">
        <f t="shared" si="0"/>
        <v>0</v>
      </c>
      <c r="T55" s="393">
        <f t="shared" si="0"/>
        <v>0</v>
      </c>
      <c r="U55" s="394">
        <f t="shared" si="1"/>
        <v>0</v>
      </c>
      <c r="W55" s="386"/>
      <c r="X55" s="386"/>
    </row>
    <row r="56" spans="1:24">
      <c r="A56" s="387" t="s">
        <v>188</v>
      </c>
      <c r="B56" s="389"/>
      <c r="C56" s="435"/>
      <c r="D56" s="389"/>
      <c r="E56" s="388"/>
      <c r="F56" s="357"/>
      <c r="G56" s="357"/>
      <c r="H56" s="357"/>
      <c r="I56" s="390"/>
      <c r="J56" s="358"/>
      <c r="K56" s="358"/>
      <c r="L56" s="358"/>
      <c r="M56" s="388"/>
      <c r="N56" s="437"/>
      <c r="O56" s="435"/>
      <c r="P56" s="428"/>
      <c r="Q56" s="392"/>
      <c r="R56" s="393">
        <f t="shared" si="0"/>
        <v>0</v>
      </c>
      <c r="S56" s="393">
        <f t="shared" si="0"/>
        <v>0</v>
      </c>
      <c r="T56" s="393">
        <f t="shared" si="0"/>
        <v>0</v>
      </c>
      <c r="U56" s="394">
        <f t="shared" si="1"/>
        <v>0</v>
      </c>
      <c r="W56" s="386"/>
      <c r="X56" s="386"/>
    </row>
    <row r="57" spans="1:24">
      <c r="A57" s="387" t="s">
        <v>188</v>
      </c>
      <c r="B57" s="389"/>
      <c r="C57" s="435"/>
      <c r="D57" s="389"/>
      <c r="E57" s="388"/>
      <c r="F57" s="359"/>
      <c r="G57" s="359"/>
      <c r="H57" s="359"/>
      <c r="I57" s="390"/>
      <c r="J57" s="358"/>
      <c r="K57" s="358"/>
      <c r="L57" s="358"/>
      <c r="M57" s="388"/>
      <c r="N57" s="437"/>
      <c r="O57" s="435"/>
      <c r="P57" s="428"/>
      <c r="Q57" s="392"/>
      <c r="R57" s="393">
        <f t="shared" si="0"/>
        <v>0</v>
      </c>
      <c r="S57" s="393">
        <f t="shared" si="0"/>
        <v>0</v>
      </c>
      <c r="T57" s="393">
        <f t="shared" si="0"/>
        <v>0</v>
      </c>
      <c r="U57" s="394">
        <f t="shared" si="1"/>
        <v>0</v>
      </c>
      <c r="W57" s="386"/>
      <c r="X57" s="386"/>
    </row>
    <row r="58" spans="1:24">
      <c r="A58" s="387" t="s">
        <v>188</v>
      </c>
      <c r="B58" s="389"/>
      <c r="C58" s="435"/>
      <c r="D58" s="389"/>
      <c r="E58" s="388"/>
      <c r="F58" s="359"/>
      <c r="G58" s="359"/>
      <c r="H58" s="359"/>
      <c r="I58" s="390"/>
      <c r="J58" s="358"/>
      <c r="K58" s="358"/>
      <c r="L58" s="358"/>
      <c r="M58" s="388"/>
      <c r="N58" s="437"/>
      <c r="O58" s="435"/>
      <c r="P58" s="428"/>
      <c r="Q58" s="392"/>
      <c r="R58" s="393">
        <f t="shared" si="0"/>
        <v>0</v>
      </c>
      <c r="S58" s="393">
        <f t="shared" si="0"/>
        <v>0</v>
      </c>
      <c r="T58" s="393">
        <f t="shared" si="0"/>
        <v>0</v>
      </c>
      <c r="U58" s="394">
        <f t="shared" si="1"/>
        <v>0</v>
      </c>
      <c r="W58" s="386"/>
      <c r="X58" s="386"/>
    </row>
    <row r="59" spans="1:24">
      <c r="A59" s="387" t="s">
        <v>188</v>
      </c>
      <c r="B59" s="389"/>
      <c r="C59" s="435"/>
      <c r="D59" s="389"/>
      <c r="E59" s="388"/>
      <c r="F59" s="357"/>
      <c r="G59" s="357"/>
      <c r="H59" s="357"/>
      <c r="I59" s="390"/>
      <c r="J59" s="358"/>
      <c r="K59" s="358"/>
      <c r="L59" s="358"/>
      <c r="M59" s="388"/>
      <c r="N59" s="437"/>
      <c r="O59" s="435"/>
      <c r="P59" s="428"/>
      <c r="Q59" s="392"/>
      <c r="R59" s="393">
        <f t="shared" si="0"/>
        <v>0</v>
      </c>
      <c r="S59" s="393">
        <f t="shared" si="0"/>
        <v>0</v>
      </c>
      <c r="T59" s="393">
        <f t="shared" si="0"/>
        <v>0</v>
      </c>
      <c r="U59" s="394">
        <f t="shared" si="1"/>
        <v>0</v>
      </c>
      <c r="W59" s="386"/>
      <c r="X59" s="386"/>
    </row>
    <row r="60" spans="1:24">
      <c r="A60" s="387" t="s">
        <v>188</v>
      </c>
      <c r="B60" s="389"/>
      <c r="C60" s="435"/>
      <c r="D60" s="389"/>
      <c r="E60" s="388"/>
      <c r="F60" s="359"/>
      <c r="G60" s="359"/>
      <c r="H60" s="359"/>
      <c r="I60" s="390"/>
      <c r="J60" s="358"/>
      <c r="K60" s="358"/>
      <c r="L60" s="358"/>
      <c r="M60" s="388"/>
      <c r="N60" s="437"/>
      <c r="O60" s="435"/>
      <c r="P60" s="428"/>
      <c r="Q60" s="392"/>
      <c r="R60" s="393">
        <f t="shared" si="0"/>
        <v>0</v>
      </c>
      <c r="S60" s="393">
        <f t="shared" si="0"/>
        <v>0</v>
      </c>
      <c r="T60" s="393">
        <f t="shared" si="0"/>
        <v>0</v>
      </c>
      <c r="U60" s="394">
        <f t="shared" si="1"/>
        <v>0</v>
      </c>
      <c r="W60" s="386"/>
      <c r="X60" s="386"/>
    </row>
    <row r="61" spans="1:24">
      <c r="A61" s="387" t="s">
        <v>188</v>
      </c>
      <c r="B61" s="389"/>
      <c r="C61" s="435"/>
      <c r="D61" s="389"/>
      <c r="E61" s="388"/>
      <c r="F61" s="359"/>
      <c r="G61" s="359"/>
      <c r="H61" s="359"/>
      <c r="I61" s="390"/>
      <c r="J61" s="358"/>
      <c r="K61" s="358"/>
      <c r="L61" s="358"/>
      <c r="M61" s="388"/>
      <c r="N61" s="437"/>
      <c r="O61" s="435"/>
      <c r="P61" s="428"/>
      <c r="Q61" s="392"/>
      <c r="R61" s="393">
        <f t="shared" si="0"/>
        <v>0</v>
      </c>
      <c r="S61" s="393">
        <f t="shared" si="0"/>
        <v>0</v>
      </c>
      <c r="T61" s="393">
        <f t="shared" si="0"/>
        <v>0</v>
      </c>
      <c r="U61" s="394">
        <f t="shared" si="1"/>
        <v>0</v>
      </c>
      <c r="W61" s="386"/>
      <c r="X61" s="386"/>
    </row>
    <row r="62" spans="1:24">
      <c r="A62" s="387" t="s">
        <v>188</v>
      </c>
      <c r="B62" s="389"/>
      <c r="C62" s="435"/>
      <c r="D62" s="389"/>
      <c r="E62" s="388"/>
      <c r="F62" s="357"/>
      <c r="G62" s="357"/>
      <c r="H62" s="357"/>
      <c r="I62" s="390"/>
      <c r="J62" s="358"/>
      <c r="K62" s="358"/>
      <c r="L62" s="358"/>
      <c r="M62" s="388"/>
      <c r="N62" s="437"/>
      <c r="O62" s="435"/>
      <c r="P62" s="428"/>
      <c r="Q62" s="392"/>
      <c r="R62" s="393">
        <f t="shared" si="0"/>
        <v>0</v>
      </c>
      <c r="S62" s="393">
        <f t="shared" si="0"/>
        <v>0</v>
      </c>
      <c r="T62" s="393">
        <f t="shared" si="0"/>
        <v>0</v>
      </c>
      <c r="U62" s="394">
        <f t="shared" si="1"/>
        <v>0</v>
      </c>
      <c r="W62" s="386"/>
      <c r="X62" s="386"/>
    </row>
    <row r="63" spans="1:24">
      <c r="A63" s="387" t="s">
        <v>188</v>
      </c>
      <c r="B63" s="389"/>
      <c r="C63" s="435"/>
      <c r="D63" s="389"/>
      <c r="E63" s="388"/>
      <c r="F63" s="359"/>
      <c r="G63" s="359"/>
      <c r="H63" s="359"/>
      <c r="I63" s="390"/>
      <c r="J63" s="358"/>
      <c r="K63" s="358"/>
      <c r="L63" s="358"/>
      <c r="M63" s="388"/>
      <c r="N63" s="437"/>
      <c r="O63" s="435"/>
      <c r="P63" s="428"/>
      <c r="Q63" s="392"/>
      <c r="R63" s="393">
        <f t="shared" si="0"/>
        <v>0</v>
      </c>
      <c r="S63" s="393">
        <f t="shared" si="0"/>
        <v>0</v>
      </c>
      <c r="T63" s="393">
        <f t="shared" si="0"/>
        <v>0</v>
      </c>
      <c r="U63" s="394">
        <f t="shared" si="1"/>
        <v>0</v>
      </c>
      <c r="W63" s="386"/>
      <c r="X63" s="386"/>
    </row>
    <row r="64" spans="1:24">
      <c r="A64" s="387" t="s">
        <v>188</v>
      </c>
      <c r="B64" s="389"/>
      <c r="C64" s="435"/>
      <c r="D64" s="389"/>
      <c r="E64" s="388"/>
      <c r="F64" s="359"/>
      <c r="G64" s="359"/>
      <c r="H64" s="359"/>
      <c r="I64" s="390"/>
      <c r="J64" s="358"/>
      <c r="K64" s="358"/>
      <c r="L64" s="358"/>
      <c r="M64" s="388"/>
      <c r="N64" s="437"/>
      <c r="O64" s="435"/>
      <c r="P64" s="428"/>
      <c r="Q64" s="392"/>
      <c r="R64" s="393">
        <f t="shared" si="0"/>
        <v>0</v>
      </c>
      <c r="S64" s="393">
        <f t="shared" si="0"/>
        <v>0</v>
      </c>
      <c r="T64" s="393">
        <f t="shared" si="0"/>
        <v>0</v>
      </c>
      <c r="U64" s="394">
        <f t="shared" si="1"/>
        <v>0</v>
      </c>
      <c r="W64" s="386"/>
      <c r="X64" s="386"/>
    </row>
    <row r="65" spans="1:24">
      <c r="A65" s="387" t="s">
        <v>188</v>
      </c>
      <c r="B65" s="389"/>
      <c r="C65" s="435"/>
      <c r="D65" s="389"/>
      <c r="E65" s="388"/>
      <c r="F65" s="357"/>
      <c r="G65" s="357"/>
      <c r="H65" s="357"/>
      <c r="I65" s="390"/>
      <c r="J65" s="358"/>
      <c r="K65" s="358"/>
      <c r="L65" s="358"/>
      <c r="M65" s="388"/>
      <c r="N65" s="437"/>
      <c r="O65" s="435"/>
      <c r="P65" s="428"/>
      <c r="Q65" s="392"/>
      <c r="R65" s="393">
        <f t="shared" si="0"/>
        <v>0</v>
      </c>
      <c r="S65" s="393">
        <f t="shared" si="0"/>
        <v>0</v>
      </c>
      <c r="T65" s="393">
        <f t="shared" si="0"/>
        <v>0</v>
      </c>
      <c r="U65" s="394">
        <f t="shared" si="1"/>
        <v>0</v>
      </c>
      <c r="W65" s="386"/>
      <c r="X65" s="386"/>
    </row>
    <row r="66" spans="1:24">
      <c r="A66" s="387" t="s">
        <v>188</v>
      </c>
      <c r="B66" s="389"/>
      <c r="C66" s="435"/>
      <c r="D66" s="389"/>
      <c r="E66" s="388"/>
      <c r="F66" s="359"/>
      <c r="G66" s="359"/>
      <c r="H66" s="359"/>
      <c r="I66" s="390"/>
      <c r="J66" s="358"/>
      <c r="K66" s="358"/>
      <c r="L66" s="358"/>
      <c r="M66" s="388"/>
      <c r="N66" s="437"/>
      <c r="O66" s="435"/>
      <c r="P66" s="428"/>
      <c r="Q66" s="392"/>
      <c r="R66" s="393">
        <f t="shared" si="0"/>
        <v>0</v>
      </c>
      <c r="S66" s="393">
        <f t="shared" si="0"/>
        <v>0</v>
      </c>
      <c r="T66" s="393">
        <f t="shared" si="0"/>
        <v>0</v>
      </c>
      <c r="U66" s="394">
        <f t="shared" si="1"/>
        <v>0</v>
      </c>
      <c r="W66" s="386"/>
      <c r="X66" s="386"/>
    </row>
    <row r="67" spans="1:24">
      <c r="A67" s="387" t="s">
        <v>188</v>
      </c>
      <c r="B67" s="389"/>
      <c r="C67" s="435"/>
      <c r="D67" s="389"/>
      <c r="E67" s="388"/>
      <c r="F67" s="359"/>
      <c r="G67" s="359"/>
      <c r="H67" s="359"/>
      <c r="I67" s="390"/>
      <c r="J67" s="358"/>
      <c r="K67" s="358"/>
      <c r="L67" s="358"/>
      <c r="M67" s="388"/>
      <c r="N67" s="437"/>
      <c r="O67" s="435"/>
      <c r="P67" s="428"/>
      <c r="Q67" s="392"/>
      <c r="R67" s="393">
        <f t="shared" si="0"/>
        <v>0</v>
      </c>
      <c r="S67" s="393">
        <f t="shared" si="0"/>
        <v>0</v>
      </c>
      <c r="T67" s="393">
        <f t="shared" si="0"/>
        <v>0</v>
      </c>
      <c r="U67" s="394">
        <f t="shared" si="1"/>
        <v>0</v>
      </c>
      <c r="W67" s="386"/>
      <c r="X67" s="386"/>
    </row>
    <row r="68" spans="1:24">
      <c r="A68" s="387" t="s">
        <v>188</v>
      </c>
      <c r="B68" s="389"/>
      <c r="C68" s="435"/>
      <c r="D68" s="389"/>
      <c r="E68" s="388"/>
      <c r="F68" s="357"/>
      <c r="G68" s="357"/>
      <c r="H68" s="357"/>
      <c r="I68" s="390"/>
      <c r="J68" s="358"/>
      <c r="K68" s="358"/>
      <c r="L68" s="358"/>
      <c r="M68" s="388"/>
      <c r="N68" s="437"/>
      <c r="O68" s="435"/>
      <c r="P68" s="428"/>
      <c r="Q68" s="392"/>
      <c r="R68" s="393">
        <f t="shared" si="0"/>
        <v>0</v>
      </c>
      <c r="S68" s="393">
        <f t="shared" si="0"/>
        <v>0</v>
      </c>
      <c r="T68" s="393">
        <f t="shared" si="0"/>
        <v>0</v>
      </c>
      <c r="U68" s="394">
        <f t="shared" si="1"/>
        <v>0</v>
      </c>
      <c r="W68" s="386"/>
      <c r="X68" s="386"/>
    </row>
    <row r="69" spans="1:24">
      <c r="A69" s="387" t="s">
        <v>188</v>
      </c>
      <c r="B69" s="389"/>
      <c r="C69" s="435"/>
      <c r="D69" s="389"/>
      <c r="E69" s="388"/>
      <c r="F69" s="359"/>
      <c r="G69" s="359"/>
      <c r="H69" s="359"/>
      <c r="I69" s="390"/>
      <c r="J69" s="358"/>
      <c r="K69" s="358"/>
      <c r="L69" s="358"/>
      <c r="M69" s="388"/>
      <c r="N69" s="437"/>
      <c r="O69" s="435"/>
      <c r="P69" s="428"/>
      <c r="Q69" s="392"/>
      <c r="R69" s="393">
        <f t="shared" si="0"/>
        <v>0</v>
      </c>
      <c r="S69" s="393">
        <f t="shared" si="0"/>
        <v>0</v>
      </c>
      <c r="T69" s="393">
        <f t="shared" si="0"/>
        <v>0</v>
      </c>
      <c r="U69" s="394">
        <f t="shared" si="1"/>
        <v>0</v>
      </c>
      <c r="W69" s="386"/>
      <c r="X69" s="386"/>
    </row>
    <row r="70" spans="1:24">
      <c r="A70" s="387" t="s">
        <v>188</v>
      </c>
      <c r="B70" s="389"/>
      <c r="C70" s="435"/>
      <c r="D70" s="389"/>
      <c r="E70" s="388"/>
      <c r="F70" s="359"/>
      <c r="G70" s="359"/>
      <c r="H70" s="359"/>
      <c r="I70" s="390"/>
      <c r="J70" s="358"/>
      <c r="K70" s="358"/>
      <c r="L70" s="358"/>
      <c r="M70" s="388"/>
      <c r="N70" s="437"/>
      <c r="O70" s="435"/>
      <c r="P70" s="428"/>
      <c r="Q70" s="392"/>
      <c r="R70" s="393">
        <f t="shared" si="0"/>
        <v>0</v>
      </c>
      <c r="S70" s="393">
        <f t="shared" si="0"/>
        <v>0</v>
      </c>
      <c r="T70" s="393">
        <f t="shared" si="0"/>
        <v>0</v>
      </c>
      <c r="U70" s="394">
        <f t="shared" si="1"/>
        <v>0</v>
      </c>
      <c r="W70" s="386"/>
      <c r="X70" s="386"/>
    </row>
    <row r="71" spans="1:24">
      <c r="A71" s="387" t="s">
        <v>188</v>
      </c>
      <c r="B71" s="389"/>
      <c r="C71" s="435"/>
      <c r="D71" s="389"/>
      <c r="E71" s="388"/>
      <c r="F71" s="359"/>
      <c r="G71" s="359"/>
      <c r="H71" s="359"/>
      <c r="I71" s="390"/>
      <c r="J71" s="358"/>
      <c r="K71" s="358"/>
      <c r="L71" s="358"/>
      <c r="M71" s="388"/>
      <c r="N71" s="437"/>
      <c r="O71" s="435"/>
      <c r="P71" s="428"/>
      <c r="Q71" s="392"/>
      <c r="R71" s="393">
        <f t="shared" si="0"/>
        <v>0</v>
      </c>
      <c r="S71" s="393">
        <f t="shared" si="0"/>
        <v>0</v>
      </c>
      <c r="T71" s="393">
        <f t="shared" si="0"/>
        <v>0</v>
      </c>
      <c r="U71" s="394">
        <f t="shared" si="1"/>
        <v>0</v>
      </c>
      <c r="W71" s="386"/>
      <c r="X71" s="386"/>
    </row>
    <row r="72" spans="1:24">
      <c r="A72" s="387" t="s">
        <v>188</v>
      </c>
      <c r="B72" s="389"/>
      <c r="C72" s="435"/>
      <c r="D72" s="389"/>
      <c r="E72" s="388"/>
      <c r="F72" s="359"/>
      <c r="G72" s="359"/>
      <c r="H72" s="359"/>
      <c r="I72" s="390"/>
      <c r="J72" s="358"/>
      <c r="K72" s="358"/>
      <c r="L72" s="358"/>
      <c r="M72" s="388"/>
      <c r="N72" s="437"/>
      <c r="O72" s="435"/>
      <c r="P72" s="428"/>
      <c r="Q72" s="392"/>
      <c r="R72" s="393">
        <f t="shared" si="0"/>
        <v>0</v>
      </c>
      <c r="S72" s="393">
        <f t="shared" si="0"/>
        <v>0</v>
      </c>
      <c r="T72" s="393">
        <f t="shared" si="0"/>
        <v>0</v>
      </c>
      <c r="U72" s="394">
        <f t="shared" si="1"/>
        <v>0</v>
      </c>
      <c r="W72" s="386"/>
      <c r="X72" s="386"/>
    </row>
    <row r="73" spans="1:24">
      <c r="A73" s="387" t="s">
        <v>188</v>
      </c>
      <c r="B73" s="389"/>
      <c r="C73" s="435"/>
      <c r="D73" s="389"/>
      <c r="E73" s="388"/>
      <c r="F73" s="359"/>
      <c r="G73" s="359"/>
      <c r="H73" s="359"/>
      <c r="I73" s="390"/>
      <c r="J73" s="358"/>
      <c r="K73" s="358"/>
      <c r="L73" s="358"/>
      <c r="M73" s="388"/>
      <c r="N73" s="437"/>
      <c r="O73" s="435"/>
      <c r="P73" s="428"/>
      <c r="Q73" s="392"/>
      <c r="R73" s="393">
        <f t="shared" si="0"/>
        <v>0</v>
      </c>
      <c r="S73" s="393">
        <f t="shared" si="0"/>
        <v>0</v>
      </c>
      <c r="T73" s="393">
        <f t="shared" si="0"/>
        <v>0</v>
      </c>
      <c r="U73" s="394">
        <f t="shared" si="1"/>
        <v>0</v>
      </c>
      <c r="W73" s="386"/>
      <c r="X73" s="386"/>
    </row>
    <row r="74" spans="1:24">
      <c r="A74" s="387" t="s">
        <v>188</v>
      </c>
      <c r="B74" s="389"/>
      <c r="C74" s="435"/>
      <c r="D74" s="389"/>
      <c r="E74" s="388"/>
      <c r="F74" s="359"/>
      <c r="G74" s="359"/>
      <c r="H74" s="359"/>
      <c r="I74" s="390"/>
      <c r="J74" s="358"/>
      <c r="K74" s="358"/>
      <c r="L74" s="358"/>
      <c r="M74" s="388"/>
      <c r="N74" s="437"/>
      <c r="O74" s="435"/>
      <c r="P74" s="428"/>
      <c r="Q74" s="392"/>
      <c r="R74" s="393">
        <f t="shared" si="0"/>
        <v>0</v>
      </c>
      <c r="S74" s="393">
        <f t="shared" si="0"/>
        <v>0</v>
      </c>
      <c r="T74" s="393">
        <f t="shared" si="0"/>
        <v>0</v>
      </c>
      <c r="U74" s="394">
        <f t="shared" si="1"/>
        <v>0</v>
      </c>
      <c r="W74" s="386"/>
      <c r="X74" s="386"/>
    </row>
    <row r="75" spans="1:24">
      <c r="A75" s="387" t="s">
        <v>188</v>
      </c>
      <c r="B75" s="389"/>
      <c r="C75" s="435"/>
      <c r="D75" s="389"/>
      <c r="E75" s="388"/>
      <c r="F75" s="359"/>
      <c r="G75" s="359"/>
      <c r="H75" s="359"/>
      <c r="I75" s="390"/>
      <c r="J75" s="358"/>
      <c r="K75" s="358"/>
      <c r="L75" s="358"/>
      <c r="M75" s="388"/>
      <c r="N75" s="437"/>
      <c r="O75" s="435"/>
      <c r="P75" s="428"/>
      <c r="Q75" s="392"/>
      <c r="R75" s="393">
        <f t="shared" si="0"/>
        <v>0</v>
      </c>
      <c r="S75" s="393">
        <f t="shared" si="0"/>
        <v>0</v>
      </c>
      <c r="T75" s="393">
        <f t="shared" si="0"/>
        <v>0</v>
      </c>
      <c r="U75" s="394">
        <f t="shared" si="1"/>
        <v>0</v>
      </c>
      <c r="W75" s="386"/>
      <c r="X75" s="386"/>
    </row>
    <row r="76" spans="1:24">
      <c r="A76" s="387" t="s">
        <v>188</v>
      </c>
      <c r="B76" s="389"/>
      <c r="C76" s="435"/>
      <c r="D76" s="389"/>
      <c r="E76" s="388"/>
      <c r="F76" s="359"/>
      <c r="G76" s="359"/>
      <c r="H76" s="359"/>
      <c r="I76" s="390"/>
      <c r="J76" s="358"/>
      <c r="K76" s="358"/>
      <c r="L76" s="358"/>
      <c r="M76" s="388"/>
      <c r="N76" s="437"/>
      <c r="O76" s="435"/>
      <c r="P76" s="428"/>
      <c r="Q76" s="392"/>
      <c r="R76" s="393">
        <f t="shared" si="0"/>
        <v>0</v>
      </c>
      <c r="S76" s="393">
        <f t="shared" si="0"/>
        <v>0</v>
      </c>
      <c r="T76" s="393">
        <f t="shared" si="0"/>
        <v>0</v>
      </c>
      <c r="U76" s="394">
        <f t="shared" si="1"/>
        <v>0</v>
      </c>
      <c r="W76" s="386"/>
      <c r="X76" s="386"/>
    </row>
    <row r="77" spans="1:24">
      <c r="A77" s="387" t="s">
        <v>188</v>
      </c>
      <c r="B77" s="389"/>
      <c r="C77" s="435"/>
      <c r="D77" s="389"/>
      <c r="E77" s="388"/>
      <c r="F77" s="359"/>
      <c r="G77" s="359"/>
      <c r="H77" s="359"/>
      <c r="I77" s="390"/>
      <c r="J77" s="358"/>
      <c r="K77" s="358"/>
      <c r="L77" s="358"/>
      <c r="M77" s="388"/>
      <c r="N77" s="437"/>
      <c r="O77" s="435"/>
      <c r="P77" s="428"/>
      <c r="Q77" s="392"/>
      <c r="R77" s="393">
        <f t="shared" ref="R77:T140" si="2">IFERROR(F77*J77,0)</f>
        <v>0</v>
      </c>
      <c r="S77" s="393">
        <f t="shared" si="2"/>
        <v>0</v>
      </c>
      <c r="T77" s="393">
        <f t="shared" si="2"/>
        <v>0</v>
      </c>
      <c r="U77" s="394">
        <f t="shared" ref="U77:U140" si="3">IFERROR(R77+S77+T77,0)</f>
        <v>0</v>
      </c>
      <c r="W77" s="386"/>
      <c r="X77" s="386"/>
    </row>
    <row r="78" spans="1:24">
      <c r="A78" s="387" t="s">
        <v>188</v>
      </c>
      <c r="B78" s="389"/>
      <c r="C78" s="435"/>
      <c r="D78" s="389"/>
      <c r="E78" s="388"/>
      <c r="F78" s="359"/>
      <c r="G78" s="359"/>
      <c r="H78" s="359"/>
      <c r="I78" s="390"/>
      <c r="J78" s="358"/>
      <c r="K78" s="358"/>
      <c r="L78" s="358"/>
      <c r="M78" s="388"/>
      <c r="N78" s="437"/>
      <c r="O78" s="435"/>
      <c r="P78" s="428"/>
      <c r="Q78" s="392"/>
      <c r="R78" s="393">
        <f t="shared" si="2"/>
        <v>0</v>
      </c>
      <c r="S78" s="393">
        <f t="shared" si="2"/>
        <v>0</v>
      </c>
      <c r="T78" s="393">
        <f t="shared" si="2"/>
        <v>0</v>
      </c>
      <c r="U78" s="394">
        <f t="shared" si="3"/>
        <v>0</v>
      </c>
      <c r="W78" s="386"/>
      <c r="X78" s="386"/>
    </row>
    <row r="79" spans="1:24">
      <c r="A79" s="387" t="s">
        <v>188</v>
      </c>
      <c r="B79" s="389"/>
      <c r="C79" s="435"/>
      <c r="D79" s="389"/>
      <c r="E79" s="388"/>
      <c r="F79" s="359"/>
      <c r="G79" s="359"/>
      <c r="H79" s="359"/>
      <c r="I79" s="390"/>
      <c r="J79" s="358"/>
      <c r="K79" s="358"/>
      <c r="L79" s="358"/>
      <c r="M79" s="388"/>
      <c r="N79" s="437"/>
      <c r="O79" s="435"/>
      <c r="P79" s="428"/>
      <c r="Q79" s="392"/>
      <c r="R79" s="393">
        <f t="shared" si="2"/>
        <v>0</v>
      </c>
      <c r="S79" s="393">
        <f t="shared" si="2"/>
        <v>0</v>
      </c>
      <c r="T79" s="393">
        <f t="shared" si="2"/>
        <v>0</v>
      </c>
      <c r="U79" s="394">
        <f t="shared" si="3"/>
        <v>0</v>
      </c>
      <c r="W79" s="386"/>
      <c r="X79" s="386"/>
    </row>
    <row r="80" spans="1:24">
      <c r="A80" s="387" t="s">
        <v>188</v>
      </c>
      <c r="B80" s="389"/>
      <c r="C80" s="435"/>
      <c r="D80" s="389"/>
      <c r="E80" s="388"/>
      <c r="F80" s="359"/>
      <c r="G80" s="359"/>
      <c r="H80" s="359"/>
      <c r="I80" s="390"/>
      <c r="J80" s="358"/>
      <c r="K80" s="358"/>
      <c r="L80" s="358"/>
      <c r="M80" s="388"/>
      <c r="N80" s="437"/>
      <c r="O80" s="435"/>
      <c r="P80" s="428"/>
      <c r="Q80" s="392"/>
      <c r="R80" s="393">
        <f t="shared" si="2"/>
        <v>0</v>
      </c>
      <c r="S80" s="393">
        <f t="shared" si="2"/>
        <v>0</v>
      </c>
      <c r="T80" s="393">
        <f t="shared" si="2"/>
        <v>0</v>
      </c>
      <c r="U80" s="394">
        <f t="shared" si="3"/>
        <v>0</v>
      </c>
      <c r="W80" s="386"/>
      <c r="X80" s="386"/>
    </row>
    <row r="81" spans="1:24">
      <c r="A81" s="387" t="s">
        <v>188</v>
      </c>
      <c r="B81" s="389"/>
      <c r="C81" s="435"/>
      <c r="D81" s="389"/>
      <c r="E81" s="388"/>
      <c r="F81" s="359"/>
      <c r="G81" s="359"/>
      <c r="H81" s="359"/>
      <c r="I81" s="390"/>
      <c r="J81" s="358"/>
      <c r="K81" s="358"/>
      <c r="L81" s="358"/>
      <c r="M81" s="388"/>
      <c r="N81" s="437"/>
      <c r="O81" s="435"/>
      <c r="P81" s="428"/>
      <c r="Q81" s="392"/>
      <c r="R81" s="393">
        <f t="shared" si="2"/>
        <v>0</v>
      </c>
      <c r="S81" s="393">
        <f t="shared" si="2"/>
        <v>0</v>
      </c>
      <c r="T81" s="393">
        <f t="shared" si="2"/>
        <v>0</v>
      </c>
      <c r="U81" s="394">
        <f t="shared" si="3"/>
        <v>0</v>
      </c>
      <c r="W81" s="386"/>
      <c r="X81" s="386"/>
    </row>
    <row r="82" spans="1:24">
      <c r="A82" s="387" t="s">
        <v>188</v>
      </c>
      <c r="B82" s="389"/>
      <c r="C82" s="435"/>
      <c r="D82" s="389"/>
      <c r="E82" s="388"/>
      <c r="F82" s="359"/>
      <c r="G82" s="359"/>
      <c r="H82" s="359"/>
      <c r="I82" s="390"/>
      <c r="J82" s="358"/>
      <c r="K82" s="358"/>
      <c r="L82" s="358"/>
      <c r="M82" s="388"/>
      <c r="N82" s="437"/>
      <c r="O82" s="435"/>
      <c r="P82" s="428"/>
      <c r="Q82" s="392"/>
      <c r="R82" s="393">
        <f t="shared" si="2"/>
        <v>0</v>
      </c>
      <c r="S82" s="393">
        <f t="shared" si="2"/>
        <v>0</v>
      </c>
      <c r="T82" s="393">
        <f t="shared" si="2"/>
        <v>0</v>
      </c>
      <c r="U82" s="394">
        <f t="shared" si="3"/>
        <v>0</v>
      </c>
      <c r="W82" s="386"/>
      <c r="X82" s="386"/>
    </row>
    <row r="83" spans="1:24">
      <c r="A83" s="387" t="s">
        <v>188</v>
      </c>
      <c r="B83" s="389"/>
      <c r="C83" s="435"/>
      <c r="D83" s="389"/>
      <c r="E83" s="388"/>
      <c r="F83" s="359"/>
      <c r="G83" s="359"/>
      <c r="H83" s="359"/>
      <c r="I83" s="390"/>
      <c r="J83" s="358"/>
      <c r="K83" s="358"/>
      <c r="L83" s="358"/>
      <c r="M83" s="388"/>
      <c r="N83" s="437"/>
      <c r="O83" s="435"/>
      <c r="P83" s="428"/>
      <c r="Q83" s="392"/>
      <c r="R83" s="393">
        <f t="shared" si="2"/>
        <v>0</v>
      </c>
      <c r="S83" s="393">
        <f t="shared" si="2"/>
        <v>0</v>
      </c>
      <c r="T83" s="393">
        <f t="shared" si="2"/>
        <v>0</v>
      </c>
      <c r="U83" s="394">
        <f t="shared" si="3"/>
        <v>0</v>
      </c>
      <c r="W83" s="386"/>
      <c r="X83" s="386"/>
    </row>
    <row r="84" spans="1:24">
      <c r="A84" s="387" t="s">
        <v>188</v>
      </c>
      <c r="B84" s="389"/>
      <c r="C84" s="435"/>
      <c r="D84" s="389"/>
      <c r="E84" s="388"/>
      <c r="F84" s="359"/>
      <c r="G84" s="359"/>
      <c r="H84" s="359"/>
      <c r="I84" s="390"/>
      <c r="J84" s="358"/>
      <c r="K84" s="358"/>
      <c r="L84" s="358"/>
      <c r="M84" s="388"/>
      <c r="N84" s="437"/>
      <c r="O84" s="435"/>
      <c r="P84" s="428"/>
      <c r="Q84" s="392"/>
      <c r="R84" s="393">
        <f t="shared" si="2"/>
        <v>0</v>
      </c>
      <c r="S84" s="393">
        <f t="shared" si="2"/>
        <v>0</v>
      </c>
      <c r="T84" s="393">
        <f t="shared" si="2"/>
        <v>0</v>
      </c>
      <c r="U84" s="394">
        <f t="shared" si="3"/>
        <v>0</v>
      </c>
      <c r="W84" s="386"/>
      <c r="X84" s="386"/>
    </row>
    <row r="85" spans="1:24">
      <c r="A85" s="387" t="s">
        <v>188</v>
      </c>
      <c r="B85" s="389"/>
      <c r="C85" s="435"/>
      <c r="D85" s="389"/>
      <c r="E85" s="388"/>
      <c r="F85" s="359"/>
      <c r="G85" s="359"/>
      <c r="H85" s="359"/>
      <c r="I85" s="390"/>
      <c r="J85" s="358"/>
      <c r="K85" s="358"/>
      <c r="L85" s="358"/>
      <c r="M85" s="388"/>
      <c r="N85" s="437"/>
      <c r="O85" s="435"/>
      <c r="P85" s="428"/>
      <c r="Q85" s="392"/>
      <c r="R85" s="393">
        <f t="shared" si="2"/>
        <v>0</v>
      </c>
      <c r="S85" s="393">
        <f t="shared" si="2"/>
        <v>0</v>
      </c>
      <c r="T85" s="393">
        <f t="shared" si="2"/>
        <v>0</v>
      </c>
      <c r="U85" s="394">
        <f t="shared" si="3"/>
        <v>0</v>
      </c>
      <c r="W85" s="386"/>
      <c r="X85" s="386"/>
    </row>
    <row r="86" spans="1:24">
      <c r="A86" s="387" t="s">
        <v>188</v>
      </c>
      <c r="B86" s="389"/>
      <c r="C86" s="435"/>
      <c r="D86" s="389"/>
      <c r="E86" s="388"/>
      <c r="F86" s="359"/>
      <c r="G86" s="359"/>
      <c r="H86" s="359"/>
      <c r="I86" s="390"/>
      <c r="J86" s="358"/>
      <c r="K86" s="358"/>
      <c r="L86" s="358"/>
      <c r="M86" s="388"/>
      <c r="N86" s="437"/>
      <c r="O86" s="435"/>
      <c r="P86" s="428"/>
      <c r="Q86" s="392"/>
      <c r="R86" s="393">
        <f t="shared" si="2"/>
        <v>0</v>
      </c>
      <c r="S86" s="393">
        <f t="shared" si="2"/>
        <v>0</v>
      </c>
      <c r="T86" s="393">
        <f t="shared" si="2"/>
        <v>0</v>
      </c>
      <c r="U86" s="394">
        <f t="shared" si="3"/>
        <v>0</v>
      </c>
      <c r="W86" s="386"/>
      <c r="X86" s="386"/>
    </row>
    <row r="87" spans="1:24">
      <c r="A87" s="387" t="s">
        <v>188</v>
      </c>
      <c r="B87" s="389"/>
      <c r="C87" s="435"/>
      <c r="D87" s="389"/>
      <c r="E87" s="388"/>
      <c r="F87" s="359"/>
      <c r="G87" s="359"/>
      <c r="H87" s="359"/>
      <c r="I87" s="390"/>
      <c r="J87" s="358"/>
      <c r="K87" s="358"/>
      <c r="L87" s="358"/>
      <c r="M87" s="388"/>
      <c r="N87" s="437"/>
      <c r="O87" s="435"/>
      <c r="P87" s="428"/>
      <c r="Q87" s="392"/>
      <c r="R87" s="393">
        <f t="shared" si="2"/>
        <v>0</v>
      </c>
      <c r="S87" s="393">
        <f t="shared" si="2"/>
        <v>0</v>
      </c>
      <c r="T87" s="393">
        <f t="shared" si="2"/>
        <v>0</v>
      </c>
      <c r="U87" s="394">
        <f t="shared" si="3"/>
        <v>0</v>
      </c>
      <c r="W87" s="386"/>
      <c r="X87" s="386"/>
    </row>
    <row r="88" spans="1:24">
      <c r="A88" s="387" t="s">
        <v>188</v>
      </c>
      <c r="B88" s="389"/>
      <c r="C88" s="435"/>
      <c r="D88" s="389"/>
      <c r="E88" s="388"/>
      <c r="F88" s="359"/>
      <c r="G88" s="359"/>
      <c r="H88" s="359"/>
      <c r="I88" s="390"/>
      <c r="J88" s="358"/>
      <c r="K88" s="358"/>
      <c r="L88" s="358"/>
      <c r="M88" s="388"/>
      <c r="N88" s="437"/>
      <c r="O88" s="435"/>
      <c r="P88" s="428"/>
      <c r="Q88" s="392"/>
      <c r="R88" s="393">
        <f t="shared" si="2"/>
        <v>0</v>
      </c>
      <c r="S88" s="393">
        <f t="shared" si="2"/>
        <v>0</v>
      </c>
      <c r="T88" s="393">
        <f t="shared" si="2"/>
        <v>0</v>
      </c>
      <c r="U88" s="394">
        <f t="shared" si="3"/>
        <v>0</v>
      </c>
      <c r="W88" s="386"/>
      <c r="X88" s="386"/>
    </row>
    <row r="89" spans="1:24">
      <c r="A89" s="387" t="s">
        <v>188</v>
      </c>
      <c r="B89" s="389"/>
      <c r="C89" s="435"/>
      <c r="D89" s="389"/>
      <c r="E89" s="388"/>
      <c r="F89" s="359"/>
      <c r="G89" s="359"/>
      <c r="H89" s="359"/>
      <c r="I89" s="390"/>
      <c r="J89" s="358"/>
      <c r="K89" s="358"/>
      <c r="L89" s="358"/>
      <c r="M89" s="388"/>
      <c r="N89" s="437"/>
      <c r="O89" s="435"/>
      <c r="P89" s="428"/>
      <c r="Q89" s="392"/>
      <c r="R89" s="393">
        <f t="shared" si="2"/>
        <v>0</v>
      </c>
      <c r="S89" s="393">
        <f t="shared" si="2"/>
        <v>0</v>
      </c>
      <c r="T89" s="393">
        <f t="shared" si="2"/>
        <v>0</v>
      </c>
      <c r="U89" s="394">
        <f t="shared" si="3"/>
        <v>0</v>
      </c>
      <c r="W89" s="386"/>
      <c r="X89" s="386"/>
    </row>
    <row r="90" spans="1:24">
      <c r="A90" s="387" t="s">
        <v>188</v>
      </c>
      <c r="B90" s="389"/>
      <c r="C90" s="435"/>
      <c r="D90" s="389"/>
      <c r="E90" s="388"/>
      <c r="F90" s="359"/>
      <c r="G90" s="359"/>
      <c r="H90" s="359"/>
      <c r="I90" s="390"/>
      <c r="J90" s="358"/>
      <c r="K90" s="358"/>
      <c r="L90" s="358"/>
      <c r="M90" s="388"/>
      <c r="N90" s="437"/>
      <c r="O90" s="435"/>
      <c r="P90" s="428"/>
      <c r="Q90" s="392"/>
      <c r="R90" s="393">
        <f t="shared" si="2"/>
        <v>0</v>
      </c>
      <c r="S90" s="393">
        <f t="shared" si="2"/>
        <v>0</v>
      </c>
      <c r="T90" s="393">
        <f t="shared" si="2"/>
        <v>0</v>
      </c>
      <c r="U90" s="394">
        <f t="shared" si="3"/>
        <v>0</v>
      </c>
      <c r="W90" s="386"/>
      <c r="X90" s="386"/>
    </row>
    <row r="91" spans="1:24">
      <c r="A91" s="387" t="s">
        <v>188</v>
      </c>
      <c r="B91" s="389"/>
      <c r="C91" s="435"/>
      <c r="D91" s="389"/>
      <c r="E91" s="388"/>
      <c r="F91" s="359"/>
      <c r="G91" s="359"/>
      <c r="H91" s="359"/>
      <c r="I91" s="390"/>
      <c r="J91" s="358"/>
      <c r="K91" s="358"/>
      <c r="L91" s="358"/>
      <c r="M91" s="388"/>
      <c r="N91" s="437"/>
      <c r="O91" s="435"/>
      <c r="P91" s="428"/>
      <c r="Q91" s="392"/>
      <c r="R91" s="393">
        <f t="shared" si="2"/>
        <v>0</v>
      </c>
      <c r="S91" s="393">
        <f t="shared" si="2"/>
        <v>0</v>
      </c>
      <c r="T91" s="393">
        <f t="shared" si="2"/>
        <v>0</v>
      </c>
      <c r="U91" s="394">
        <f t="shared" si="3"/>
        <v>0</v>
      </c>
      <c r="W91" s="386"/>
      <c r="X91" s="386"/>
    </row>
    <row r="92" spans="1:24">
      <c r="A92" s="387" t="s">
        <v>188</v>
      </c>
      <c r="B92" s="389"/>
      <c r="C92" s="435"/>
      <c r="D92" s="389"/>
      <c r="E92" s="388"/>
      <c r="F92" s="359"/>
      <c r="G92" s="359"/>
      <c r="H92" s="359"/>
      <c r="I92" s="390"/>
      <c r="J92" s="358"/>
      <c r="K92" s="358"/>
      <c r="L92" s="358"/>
      <c r="M92" s="388"/>
      <c r="N92" s="437"/>
      <c r="O92" s="435"/>
      <c r="P92" s="428"/>
      <c r="Q92" s="392"/>
      <c r="R92" s="393">
        <f t="shared" si="2"/>
        <v>0</v>
      </c>
      <c r="S92" s="393">
        <f t="shared" si="2"/>
        <v>0</v>
      </c>
      <c r="T92" s="393">
        <f t="shared" si="2"/>
        <v>0</v>
      </c>
      <c r="U92" s="394">
        <f t="shared" si="3"/>
        <v>0</v>
      </c>
      <c r="W92" s="386"/>
      <c r="X92" s="386"/>
    </row>
    <row r="93" spans="1:24">
      <c r="A93" s="387" t="s">
        <v>188</v>
      </c>
      <c r="B93" s="389"/>
      <c r="C93" s="435"/>
      <c r="D93" s="389"/>
      <c r="E93" s="388"/>
      <c r="F93" s="359"/>
      <c r="G93" s="359"/>
      <c r="H93" s="359"/>
      <c r="I93" s="390"/>
      <c r="J93" s="358"/>
      <c r="K93" s="358"/>
      <c r="L93" s="358"/>
      <c r="M93" s="388"/>
      <c r="N93" s="437"/>
      <c r="O93" s="435"/>
      <c r="P93" s="428"/>
      <c r="Q93" s="392"/>
      <c r="R93" s="393">
        <f t="shared" si="2"/>
        <v>0</v>
      </c>
      <c r="S93" s="393">
        <f t="shared" si="2"/>
        <v>0</v>
      </c>
      <c r="T93" s="393">
        <f t="shared" si="2"/>
        <v>0</v>
      </c>
      <c r="U93" s="394">
        <f t="shared" si="3"/>
        <v>0</v>
      </c>
      <c r="W93" s="386"/>
      <c r="X93" s="386"/>
    </row>
    <row r="94" spans="1:24">
      <c r="A94" s="387" t="s">
        <v>188</v>
      </c>
      <c r="B94" s="389"/>
      <c r="C94" s="435"/>
      <c r="D94" s="389"/>
      <c r="E94" s="388"/>
      <c r="F94" s="359"/>
      <c r="G94" s="359"/>
      <c r="H94" s="359"/>
      <c r="I94" s="390"/>
      <c r="J94" s="358"/>
      <c r="K94" s="358"/>
      <c r="L94" s="358"/>
      <c r="M94" s="388"/>
      <c r="N94" s="437"/>
      <c r="O94" s="435"/>
      <c r="P94" s="428"/>
      <c r="Q94" s="392"/>
      <c r="R94" s="393">
        <f t="shared" si="2"/>
        <v>0</v>
      </c>
      <c r="S94" s="393">
        <f t="shared" si="2"/>
        <v>0</v>
      </c>
      <c r="T94" s="393">
        <f t="shared" si="2"/>
        <v>0</v>
      </c>
      <c r="U94" s="394">
        <f t="shared" si="3"/>
        <v>0</v>
      </c>
      <c r="W94" s="386"/>
      <c r="X94" s="386"/>
    </row>
    <row r="95" spans="1:24">
      <c r="A95" s="387" t="s">
        <v>188</v>
      </c>
      <c r="B95" s="389"/>
      <c r="C95" s="435"/>
      <c r="D95" s="389"/>
      <c r="E95" s="388"/>
      <c r="F95" s="359"/>
      <c r="G95" s="359"/>
      <c r="H95" s="359"/>
      <c r="I95" s="390"/>
      <c r="J95" s="358"/>
      <c r="K95" s="358"/>
      <c r="L95" s="358"/>
      <c r="M95" s="388"/>
      <c r="N95" s="437"/>
      <c r="O95" s="435"/>
      <c r="P95" s="428"/>
      <c r="Q95" s="392"/>
      <c r="R95" s="393">
        <f t="shared" si="2"/>
        <v>0</v>
      </c>
      <c r="S95" s="393">
        <f t="shared" si="2"/>
        <v>0</v>
      </c>
      <c r="T95" s="393">
        <f t="shared" si="2"/>
        <v>0</v>
      </c>
      <c r="U95" s="394">
        <f t="shared" si="3"/>
        <v>0</v>
      </c>
      <c r="W95" s="386"/>
      <c r="X95" s="386"/>
    </row>
    <row r="96" spans="1:24">
      <c r="A96" s="387" t="s">
        <v>188</v>
      </c>
      <c r="B96" s="389"/>
      <c r="C96" s="435"/>
      <c r="D96" s="389"/>
      <c r="E96" s="388"/>
      <c r="F96" s="359"/>
      <c r="G96" s="359"/>
      <c r="H96" s="359"/>
      <c r="I96" s="390"/>
      <c r="J96" s="358"/>
      <c r="K96" s="358"/>
      <c r="L96" s="358"/>
      <c r="M96" s="388"/>
      <c r="N96" s="437"/>
      <c r="O96" s="435"/>
      <c r="P96" s="428"/>
      <c r="Q96" s="392"/>
      <c r="R96" s="393">
        <f t="shared" si="2"/>
        <v>0</v>
      </c>
      <c r="S96" s="393">
        <f t="shared" si="2"/>
        <v>0</v>
      </c>
      <c r="T96" s="393">
        <f t="shared" si="2"/>
        <v>0</v>
      </c>
      <c r="U96" s="394">
        <f t="shared" si="3"/>
        <v>0</v>
      </c>
      <c r="W96" s="386"/>
      <c r="X96" s="386"/>
    </row>
    <row r="97" spans="1:24">
      <c r="A97" s="387" t="s">
        <v>188</v>
      </c>
      <c r="B97" s="389"/>
      <c r="C97" s="435"/>
      <c r="D97" s="389"/>
      <c r="E97" s="388"/>
      <c r="F97" s="359"/>
      <c r="G97" s="359"/>
      <c r="H97" s="359"/>
      <c r="I97" s="390"/>
      <c r="J97" s="358"/>
      <c r="K97" s="358"/>
      <c r="L97" s="358"/>
      <c r="M97" s="388"/>
      <c r="N97" s="437"/>
      <c r="O97" s="435"/>
      <c r="P97" s="428"/>
      <c r="Q97" s="392"/>
      <c r="R97" s="393">
        <f t="shared" si="2"/>
        <v>0</v>
      </c>
      <c r="S97" s="393">
        <f t="shared" si="2"/>
        <v>0</v>
      </c>
      <c r="T97" s="393">
        <f t="shared" si="2"/>
        <v>0</v>
      </c>
      <c r="U97" s="394">
        <f t="shared" si="3"/>
        <v>0</v>
      </c>
      <c r="W97" s="386"/>
      <c r="X97" s="386"/>
    </row>
    <row r="98" spans="1:24">
      <c r="A98" s="387" t="s">
        <v>188</v>
      </c>
      <c r="B98" s="389"/>
      <c r="C98" s="435"/>
      <c r="D98" s="389"/>
      <c r="E98" s="388"/>
      <c r="F98" s="359"/>
      <c r="G98" s="359"/>
      <c r="H98" s="359"/>
      <c r="I98" s="390"/>
      <c r="J98" s="358"/>
      <c r="K98" s="358"/>
      <c r="L98" s="358"/>
      <c r="M98" s="388"/>
      <c r="N98" s="437"/>
      <c r="O98" s="435"/>
      <c r="P98" s="428"/>
      <c r="Q98" s="392"/>
      <c r="R98" s="393">
        <f t="shared" si="2"/>
        <v>0</v>
      </c>
      <c r="S98" s="393">
        <f t="shared" si="2"/>
        <v>0</v>
      </c>
      <c r="T98" s="393">
        <f t="shared" si="2"/>
        <v>0</v>
      </c>
      <c r="U98" s="394">
        <f t="shared" si="3"/>
        <v>0</v>
      </c>
      <c r="W98" s="386"/>
      <c r="X98" s="386"/>
    </row>
    <row r="99" spans="1:24">
      <c r="A99" s="387" t="s">
        <v>188</v>
      </c>
      <c r="B99" s="389"/>
      <c r="C99" s="435"/>
      <c r="D99" s="389"/>
      <c r="E99" s="388"/>
      <c r="F99" s="359"/>
      <c r="G99" s="359"/>
      <c r="H99" s="359"/>
      <c r="I99" s="390"/>
      <c r="J99" s="358"/>
      <c r="K99" s="358"/>
      <c r="L99" s="358"/>
      <c r="M99" s="388"/>
      <c r="N99" s="437"/>
      <c r="O99" s="435"/>
      <c r="P99" s="428"/>
      <c r="Q99" s="392"/>
      <c r="R99" s="393">
        <f t="shared" si="2"/>
        <v>0</v>
      </c>
      <c r="S99" s="393">
        <f t="shared" si="2"/>
        <v>0</v>
      </c>
      <c r="T99" s="393">
        <f t="shared" si="2"/>
        <v>0</v>
      </c>
      <c r="U99" s="394">
        <f t="shared" si="3"/>
        <v>0</v>
      </c>
      <c r="W99" s="386"/>
      <c r="X99" s="386"/>
    </row>
    <row r="100" spans="1:24">
      <c r="A100" s="387" t="s">
        <v>188</v>
      </c>
      <c r="B100" s="389"/>
      <c r="C100" s="435"/>
      <c r="D100" s="389"/>
      <c r="E100" s="388"/>
      <c r="F100" s="359"/>
      <c r="G100" s="359"/>
      <c r="H100" s="359"/>
      <c r="I100" s="390"/>
      <c r="J100" s="358"/>
      <c r="K100" s="358"/>
      <c r="L100" s="358"/>
      <c r="M100" s="388"/>
      <c r="N100" s="437"/>
      <c r="O100" s="435"/>
      <c r="P100" s="428"/>
      <c r="Q100" s="392"/>
      <c r="R100" s="393">
        <f t="shared" si="2"/>
        <v>0</v>
      </c>
      <c r="S100" s="393">
        <f t="shared" si="2"/>
        <v>0</v>
      </c>
      <c r="T100" s="393">
        <f t="shared" si="2"/>
        <v>0</v>
      </c>
      <c r="U100" s="394">
        <f t="shared" si="3"/>
        <v>0</v>
      </c>
      <c r="W100" s="386"/>
      <c r="X100" s="386"/>
    </row>
    <row r="101" spans="1:24">
      <c r="A101" s="387" t="s">
        <v>188</v>
      </c>
      <c r="B101" s="389"/>
      <c r="C101" s="435"/>
      <c r="D101" s="389"/>
      <c r="E101" s="388"/>
      <c r="F101" s="359"/>
      <c r="G101" s="359"/>
      <c r="H101" s="359"/>
      <c r="I101" s="390"/>
      <c r="J101" s="358"/>
      <c r="K101" s="358"/>
      <c r="L101" s="358"/>
      <c r="M101" s="388"/>
      <c r="N101" s="437"/>
      <c r="O101" s="435"/>
      <c r="P101" s="428"/>
      <c r="Q101" s="392"/>
      <c r="R101" s="393">
        <f t="shared" si="2"/>
        <v>0</v>
      </c>
      <c r="S101" s="393">
        <f t="shared" si="2"/>
        <v>0</v>
      </c>
      <c r="T101" s="393">
        <f t="shared" si="2"/>
        <v>0</v>
      </c>
      <c r="U101" s="394">
        <f t="shared" si="3"/>
        <v>0</v>
      </c>
      <c r="W101" s="386"/>
      <c r="X101" s="386"/>
    </row>
    <row r="102" spans="1:24">
      <c r="A102" s="387" t="s">
        <v>188</v>
      </c>
      <c r="B102" s="389"/>
      <c r="C102" s="435"/>
      <c r="D102" s="389"/>
      <c r="E102" s="388"/>
      <c r="F102" s="359"/>
      <c r="G102" s="359"/>
      <c r="H102" s="359"/>
      <c r="I102" s="390"/>
      <c r="J102" s="358"/>
      <c r="K102" s="358"/>
      <c r="L102" s="358"/>
      <c r="M102" s="388"/>
      <c r="N102" s="437"/>
      <c r="O102" s="435"/>
      <c r="P102" s="428"/>
      <c r="Q102" s="392"/>
      <c r="R102" s="393">
        <f t="shared" si="2"/>
        <v>0</v>
      </c>
      <c r="S102" s="393">
        <f t="shared" si="2"/>
        <v>0</v>
      </c>
      <c r="T102" s="393">
        <f t="shared" si="2"/>
        <v>0</v>
      </c>
      <c r="U102" s="394">
        <f t="shared" si="3"/>
        <v>0</v>
      </c>
      <c r="W102" s="386"/>
      <c r="X102" s="386"/>
    </row>
    <row r="103" spans="1:24">
      <c r="A103" s="387" t="s">
        <v>188</v>
      </c>
      <c r="B103" s="389"/>
      <c r="C103" s="435"/>
      <c r="D103" s="389"/>
      <c r="E103" s="388"/>
      <c r="F103" s="359"/>
      <c r="G103" s="359"/>
      <c r="H103" s="359"/>
      <c r="I103" s="390"/>
      <c r="J103" s="358"/>
      <c r="K103" s="358"/>
      <c r="L103" s="358"/>
      <c r="M103" s="388"/>
      <c r="N103" s="437"/>
      <c r="O103" s="435"/>
      <c r="P103" s="428"/>
      <c r="Q103" s="392"/>
      <c r="R103" s="393">
        <f t="shared" si="2"/>
        <v>0</v>
      </c>
      <c r="S103" s="393">
        <f t="shared" si="2"/>
        <v>0</v>
      </c>
      <c r="T103" s="393">
        <f t="shared" si="2"/>
        <v>0</v>
      </c>
      <c r="U103" s="394">
        <f t="shared" si="3"/>
        <v>0</v>
      </c>
      <c r="W103" s="386"/>
      <c r="X103" s="386"/>
    </row>
    <row r="104" spans="1:24">
      <c r="A104" s="387" t="s">
        <v>188</v>
      </c>
      <c r="B104" s="389"/>
      <c r="C104" s="435"/>
      <c r="D104" s="389"/>
      <c r="E104" s="388"/>
      <c r="F104" s="359"/>
      <c r="G104" s="359"/>
      <c r="H104" s="359"/>
      <c r="I104" s="390"/>
      <c r="J104" s="358"/>
      <c r="K104" s="358"/>
      <c r="L104" s="358"/>
      <c r="M104" s="388"/>
      <c r="N104" s="437"/>
      <c r="O104" s="435"/>
      <c r="P104" s="428"/>
      <c r="Q104" s="392"/>
      <c r="R104" s="393">
        <f t="shared" si="2"/>
        <v>0</v>
      </c>
      <c r="S104" s="393">
        <f t="shared" si="2"/>
        <v>0</v>
      </c>
      <c r="T104" s="393">
        <f t="shared" si="2"/>
        <v>0</v>
      </c>
      <c r="U104" s="394">
        <f t="shared" si="3"/>
        <v>0</v>
      </c>
      <c r="W104" s="386"/>
      <c r="X104" s="386"/>
    </row>
    <row r="105" spans="1:24">
      <c r="A105" s="387" t="s">
        <v>188</v>
      </c>
      <c r="B105" s="389"/>
      <c r="C105" s="435"/>
      <c r="D105" s="389"/>
      <c r="E105" s="388"/>
      <c r="F105" s="359"/>
      <c r="G105" s="359"/>
      <c r="H105" s="359"/>
      <c r="I105" s="390"/>
      <c r="J105" s="358"/>
      <c r="K105" s="358"/>
      <c r="L105" s="358"/>
      <c r="M105" s="388"/>
      <c r="N105" s="437"/>
      <c r="O105" s="435"/>
      <c r="P105" s="428"/>
      <c r="Q105" s="392"/>
      <c r="R105" s="393">
        <f t="shared" si="2"/>
        <v>0</v>
      </c>
      <c r="S105" s="393">
        <f t="shared" si="2"/>
        <v>0</v>
      </c>
      <c r="T105" s="393">
        <f t="shared" si="2"/>
        <v>0</v>
      </c>
      <c r="U105" s="394">
        <f t="shared" si="3"/>
        <v>0</v>
      </c>
      <c r="W105" s="386"/>
      <c r="X105" s="386"/>
    </row>
    <row r="106" spans="1:24">
      <c r="A106" s="387" t="s">
        <v>188</v>
      </c>
      <c r="B106" s="389"/>
      <c r="C106" s="435"/>
      <c r="D106" s="389"/>
      <c r="E106" s="388"/>
      <c r="F106" s="359"/>
      <c r="G106" s="359"/>
      <c r="H106" s="359"/>
      <c r="I106" s="390"/>
      <c r="J106" s="358"/>
      <c r="K106" s="358"/>
      <c r="L106" s="358"/>
      <c r="M106" s="388"/>
      <c r="N106" s="437"/>
      <c r="O106" s="435"/>
      <c r="P106" s="428"/>
      <c r="Q106" s="392"/>
      <c r="R106" s="393">
        <f t="shared" si="2"/>
        <v>0</v>
      </c>
      <c r="S106" s="393">
        <f t="shared" si="2"/>
        <v>0</v>
      </c>
      <c r="T106" s="393">
        <f t="shared" si="2"/>
        <v>0</v>
      </c>
      <c r="U106" s="394">
        <f t="shared" si="3"/>
        <v>0</v>
      </c>
      <c r="W106" s="386"/>
      <c r="X106" s="386"/>
    </row>
    <row r="107" spans="1:24">
      <c r="A107" s="387" t="s">
        <v>188</v>
      </c>
      <c r="B107" s="389"/>
      <c r="C107" s="435"/>
      <c r="D107" s="389"/>
      <c r="E107" s="388"/>
      <c r="F107" s="359"/>
      <c r="G107" s="359"/>
      <c r="H107" s="359"/>
      <c r="I107" s="390"/>
      <c r="J107" s="358"/>
      <c r="K107" s="358"/>
      <c r="L107" s="358"/>
      <c r="M107" s="388"/>
      <c r="N107" s="437"/>
      <c r="O107" s="435"/>
      <c r="P107" s="428"/>
      <c r="Q107" s="392"/>
      <c r="R107" s="393">
        <f t="shared" si="2"/>
        <v>0</v>
      </c>
      <c r="S107" s="393">
        <f t="shared" si="2"/>
        <v>0</v>
      </c>
      <c r="T107" s="393">
        <f t="shared" si="2"/>
        <v>0</v>
      </c>
      <c r="U107" s="394">
        <f t="shared" si="3"/>
        <v>0</v>
      </c>
      <c r="W107" s="386"/>
      <c r="X107" s="386"/>
    </row>
    <row r="108" spans="1:24">
      <c r="A108" s="387" t="s">
        <v>188</v>
      </c>
      <c r="B108" s="389"/>
      <c r="C108" s="435"/>
      <c r="D108" s="389"/>
      <c r="E108" s="388"/>
      <c r="F108" s="359"/>
      <c r="G108" s="359"/>
      <c r="H108" s="359"/>
      <c r="I108" s="390"/>
      <c r="J108" s="358"/>
      <c r="K108" s="358"/>
      <c r="L108" s="358"/>
      <c r="M108" s="388"/>
      <c r="N108" s="437"/>
      <c r="O108" s="435"/>
      <c r="P108" s="428"/>
      <c r="Q108" s="392"/>
      <c r="R108" s="393">
        <f t="shared" si="2"/>
        <v>0</v>
      </c>
      <c r="S108" s="393">
        <f t="shared" si="2"/>
        <v>0</v>
      </c>
      <c r="T108" s="393">
        <f t="shared" si="2"/>
        <v>0</v>
      </c>
      <c r="U108" s="394">
        <f t="shared" si="3"/>
        <v>0</v>
      </c>
      <c r="W108" s="386"/>
      <c r="X108" s="386"/>
    </row>
    <row r="109" spans="1:24">
      <c r="A109" s="387" t="s">
        <v>188</v>
      </c>
      <c r="B109" s="389"/>
      <c r="C109" s="435"/>
      <c r="D109" s="389"/>
      <c r="E109" s="388"/>
      <c r="F109" s="359"/>
      <c r="G109" s="359"/>
      <c r="H109" s="359"/>
      <c r="I109" s="390"/>
      <c r="J109" s="358"/>
      <c r="K109" s="358"/>
      <c r="L109" s="358"/>
      <c r="M109" s="388"/>
      <c r="N109" s="437"/>
      <c r="O109" s="435"/>
      <c r="P109" s="428"/>
      <c r="Q109" s="392"/>
      <c r="R109" s="393">
        <f t="shared" si="2"/>
        <v>0</v>
      </c>
      <c r="S109" s="393">
        <f t="shared" si="2"/>
        <v>0</v>
      </c>
      <c r="T109" s="393">
        <f t="shared" si="2"/>
        <v>0</v>
      </c>
      <c r="U109" s="394">
        <f t="shared" si="3"/>
        <v>0</v>
      </c>
      <c r="W109" s="386"/>
      <c r="X109" s="386"/>
    </row>
    <row r="110" spans="1:24">
      <c r="A110" s="387" t="s">
        <v>188</v>
      </c>
      <c r="B110" s="389"/>
      <c r="C110" s="435"/>
      <c r="D110" s="389"/>
      <c r="E110" s="388"/>
      <c r="F110" s="359"/>
      <c r="G110" s="359"/>
      <c r="H110" s="359"/>
      <c r="I110" s="390"/>
      <c r="J110" s="358"/>
      <c r="K110" s="358"/>
      <c r="L110" s="358"/>
      <c r="M110" s="388"/>
      <c r="N110" s="437"/>
      <c r="O110" s="435"/>
      <c r="P110" s="428"/>
      <c r="Q110" s="392"/>
      <c r="R110" s="393">
        <f t="shared" si="2"/>
        <v>0</v>
      </c>
      <c r="S110" s="393">
        <f t="shared" si="2"/>
        <v>0</v>
      </c>
      <c r="T110" s="393">
        <f t="shared" si="2"/>
        <v>0</v>
      </c>
      <c r="U110" s="394">
        <f t="shared" si="3"/>
        <v>0</v>
      </c>
      <c r="W110" s="386"/>
      <c r="X110" s="386"/>
    </row>
    <row r="111" spans="1:24">
      <c r="A111" s="387" t="s">
        <v>188</v>
      </c>
      <c r="B111" s="389"/>
      <c r="C111" s="435"/>
      <c r="D111" s="389"/>
      <c r="E111" s="388"/>
      <c r="F111" s="359"/>
      <c r="G111" s="359"/>
      <c r="H111" s="359"/>
      <c r="I111" s="390"/>
      <c r="J111" s="358"/>
      <c r="K111" s="358"/>
      <c r="L111" s="358"/>
      <c r="M111" s="388"/>
      <c r="N111" s="437"/>
      <c r="O111" s="435"/>
      <c r="P111" s="428"/>
      <c r="Q111" s="392"/>
      <c r="R111" s="393">
        <f t="shared" si="2"/>
        <v>0</v>
      </c>
      <c r="S111" s="393">
        <f t="shared" si="2"/>
        <v>0</v>
      </c>
      <c r="T111" s="393">
        <f t="shared" si="2"/>
        <v>0</v>
      </c>
      <c r="U111" s="394">
        <f t="shared" si="3"/>
        <v>0</v>
      </c>
      <c r="W111" s="386"/>
      <c r="X111" s="386"/>
    </row>
    <row r="112" spans="1:24">
      <c r="A112" s="387" t="s">
        <v>188</v>
      </c>
      <c r="B112" s="389"/>
      <c r="C112" s="435"/>
      <c r="D112" s="389"/>
      <c r="E112" s="388"/>
      <c r="F112" s="359"/>
      <c r="G112" s="359"/>
      <c r="H112" s="359"/>
      <c r="I112" s="390"/>
      <c r="J112" s="358"/>
      <c r="K112" s="358"/>
      <c r="L112" s="358"/>
      <c r="M112" s="388"/>
      <c r="N112" s="437"/>
      <c r="O112" s="435"/>
      <c r="P112" s="428"/>
      <c r="Q112" s="392"/>
      <c r="R112" s="393">
        <f t="shared" si="2"/>
        <v>0</v>
      </c>
      <c r="S112" s="393">
        <f t="shared" si="2"/>
        <v>0</v>
      </c>
      <c r="T112" s="393">
        <f t="shared" si="2"/>
        <v>0</v>
      </c>
      <c r="U112" s="394">
        <f t="shared" si="3"/>
        <v>0</v>
      </c>
      <c r="W112" s="386"/>
      <c r="X112" s="386"/>
    </row>
    <row r="113" spans="1:24">
      <c r="A113" s="387" t="s">
        <v>188</v>
      </c>
      <c r="B113" s="389"/>
      <c r="C113" s="435"/>
      <c r="D113" s="389"/>
      <c r="E113" s="388"/>
      <c r="F113" s="359"/>
      <c r="G113" s="359"/>
      <c r="H113" s="359"/>
      <c r="I113" s="390"/>
      <c r="J113" s="358"/>
      <c r="K113" s="358"/>
      <c r="L113" s="358"/>
      <c r="M113" s="388"/>
      <c r="N113" s="437"/>
      <c r="O113" s="435"/>
      <c r="P113" s="428"/>
      <c r="Q113" s="392"/>
      <c r="R113" s="393">
        <f t="shared" si="2"/>
        <v>0</v>
      </c>
      <c r="S113" s="393">
        <f t="shared" si="2"/>
        <v>0</v>
      </c>
      <c r="T113" s="393">
        <f t="shared" si="2"/>
        <v>0</v>
      </c>
      <c r="U113" s="394">
        <f t="shared" si="3"/>
        <v>0</v>
      </c>
      <c r="W113" s="386"/>
      <c r="X113" s="386"/>
    </row>
    <row r="114" spans="1:24">
      <c r="A114" s="387" t="s">
        <v>188</v>
      </c>
      <c r="B114" s="389"/>
      <c r="C114" s="435"/>
      <c r="D114" s="389"/>
      <c r="E114" s="388"/>
      <c r="F114" s="359"/>
      <c r="G114" s="359"/>
      <c r="H114" s="359"/>
      <c r="I114" s="390"/>
      <c r="J114" s="358"/>
      <c r="K114" s="358"/>
      <c r="L114" s="358"/>
      <c r="M114" s="388"/>
      <c r="N114" s="437"/>
      <c r="O114" s="435"/>
      <c r="P114" s="428"/>
      <c r="Q114" s="392"/>
      <c r="R114" s="393">
        <f t="shared" si="2"/>
        <v>0</v>
      </c>
      <c r="S114" s="393">
        <f t="shared" si="2"/>
        <v>0</v>
      </c>
      <c r="T114" s="393">
        <f t="shared" si="2"/>
        <v>0</v>
      </c>
      <c r="U114" s="394">
        <f t="shared" si="3"/>
        <v>0</v>
      </c>
      <c r="W114" s="386"/>
      <c r="X114" s="386"/>
    </row>
    <row r="115" spans="1:24">
      <c r="A115" s="387" t="s">
        <v>188</v>
      </c>
      <c r="B115" s="389"/>
      <c r="C115" s="435"/>
      <c r="D115" s="389"/>
      <c r="E115" s="388"/>
      <c r="F115" s="359"/>
      <c r="G115" s="359"/>
      <c r="H115" s="359"/>
      <c r="I115" s="390"/>
      <c r="J115" s="358"/>
      <c r="K115" s="358"/>
      <c r="L115" s="358"/>
      <c r="M115" s="388"/>
      <c r="N115" s="437"/>
      <c r="O115" s="435"/>
      <c r="P115" s="428"/>
      <c r="Q115" s="392"/>
      <c r="R115" s="393">
        <f t="shared" si="2"/>
        <v>0</v>
      </c>
      <c r="S115" s="393">
        <f t="shared" si="2"/>
        <v>0</v>
      </c>
      <c r="T115" s="393">
        <f t="shared" si="2"/>
        <v>0</v>
      </c>
      <c r="U115" s="394">
        <f t="shared" si="3"/>
        <v>0</v>
      </c>
      <c r="W115" s="386"/>
      <c r="X115" s="386"/>
    </row>
    <row r="116" spans="1:24">
      <c r="A116" s="387" t="s">
        <v>188</v>
      </c>
      <c r="B116" s="389"/>
      <c r="C116" s="435"/>
      <c r="D116" s="389"/>
      <c r="E116" s="388"/>
      <c r="F116" s="359"/>
      <c r="G116" s="359"/>
      <c r="H116" s="359"/>
      <c r="I116" s="390"/>
      <c r="J116" s="358"/>
      <c r="K116" s="358"/>
      <c r="L116" s="358"/>
      <c r="M116" s="388"/>
      <c r="N116" s="437"/>
      <c r="O116" s="435"/>
      <c r="P116" s="428"/>
      <c r="Q116" s="392"/>
      <c r="R116" s="393">
        <f t="shared" si="2"/>
        <v>0</v>
      </c>
      <c r="S116" s="393">
        <f t="shared" si="2"/>
        <v>0</v>
      </c>
      <c r="T116" s="393">
        <f t="shared" si="2"/>
        <v>0</v>
      </c>
      <c r="U116" s="394">
        <f t="shared" si="3"/>
        <v>0</v>
      </c>
      <c r="W116" s="386"/>
      <c r="X116" s="386"/>
    </row>
    <row r="117" spans="1:24">
      <c r="A117" s="387" t="s">
        <v>188</v>
      </c>
      <c r="B117" s="389"/>
      <c r="C117" s="435"/>
      <c r="D117" s="389"/>
      <c r="E117" s="388"/>
      <c r="F117" s="359"/>
      <c r="G117" s="359"/>
      <c r="H117" s="359"/>
      <c r="I117" s="390"/>
      <c r="J117" s="358"/>
      <c r="K117" s="358"/>
      <c r="L117" s="358"/>
      <c r="M117" s="388"/>
      <c r="N117" s="437"/>
      <c r="O117" s="435"/>
      <c r="P117" s="428"/>
      <c r="Q117" s="392"/>
      <c r="R117" s="393">
        <f t="shared" si="2"/>
        <v>0</v>
      </c>
      <c r="S117" s="393">
        <f t="shared" si="2"/>
        <v>0</v>
      </c>
      <c r="T117" s="393">
        <f t="shared" si="2"/>
        <v>0</v>
      </c>
      <c r="U117" s="394">
        <f t="shared" si="3"/>
        <v>0</v>
      </c>
      <c r="W117" s="386"/>
      <c r="X117" s="386"/>
    </row>
    <row r="118" spans="1:24">
      <c r="A118" s="387" t="s">
        <v>188</v>
      </c>
      <c r="B118" s="389"/>
      <c r="C118" s="435"/>
      <c r="D118" s="389"/>
      <c r="E118" s="388"/>
      <c r="F118" s="359"/>
      <c r="G118" s="359"/>
      <c r="H118" s="359"/>
      <c r="I118" s="390"/>
      <c r="J118" s="358"/>
      <c r="K118" s="358"/>
      <c r="L118" s="358"/>
      <c r="M118" s="388"/>
      <c r="N118" s="437"/>
      <c r="O118" s="435"/>
      <c r="P118" s="428"/>
      <c r="Q118" s="392"/>
      <c r="R118" s="393">
        <f t="shared" si="2"/>
        <v>0</v>
      </c>
      <c r="S118" s="393">
        <f t="shared" si="2"/>
        <v>0</v>
      </c>
      <c r="T118" s="393">
        <f t="shared" si="2"/>
        <v>0</v>
      </c>
      <c r="U118" s="394">
        <f t="shared" si="3"/>
        <v>0</v>
      </c>
      <c r="W118" s="386"/>
      <c r="X118" s="386"/>
    </row>
    <row r="119" spans="1:24">
      <c r="A119" s="387" t="s">
        <v>188</v>
      </c>
      <c r="B119" s="389"/>
      <c r="C119" s="435"/>
      <c r="D119" s="389"/>
      <c r="E119" s="388"/>
      <c r="F119" s="359"/>
      <c r="G119" s="359"/>
      <c r="H119" s="359"/>
      <c r="I119" s="390"/>
      <c r="J119" s="358"/>
      <c r="K119" s="358"/>
      <c r="L119" s="358"/>
      <c r="M119" s="388"/>
      <c r="N119" s="437"/>
      <c r="O119" s="435"/>
      <c r="P119" s="428"/>
      <c r="Q119" s="392"/>
      <c r="R119" s="393">
        <f t="shared" si="2"/>
        <v>0</v>
      </c>
      <c r="S119" s="393">
        <f t="shared" si="2"/>
        <v>0</v>
      </c>
      <c r="T119" s="393">
        <f t="shared" si="2"/>
        <v>0</v>
      </c>
      <c r="U119" s="394">
        <f t="shared" si="3"/>
        <v>0</v>
      </c>
      <c r="W119" s="386"/>
      <c r="X119" s="386"/>
    </row>
    <row r="120" spans="1:24">
      <c r="A120" s="387" t="s">
        <v>188</v>
      </c>
      <c r="B120" s="389"/>
      <c r="C120" s="435"/>
      <c r="D120" s="389"/>
      <c r="E120" s="388"/>
      <c r="F120" s="359"/>
      <c r="G120" s="359"/>
      <c r="H120" s="359"/>
      <c r="I120" s="390"/>
      <c r="J120" s="358"/>
      <c r="K120" s="358"/>
      <c r="L120" s="358"/>
      <c r="M120" s="388"/>
      <c r="N120" s="437"/>
      <c r="O120" s="435"/>
      <c r="P120" s="428"/>
      <c r="Q120" s="392"/>
      <c r="R120" s="393">
        <f t="shared" si="2"/>
        <v>0</v>
      </c>
      <c r="S120" s="393">
        <f t="shared" si="2"/>
        <v>0</v>
      </c>
      <c r="T120" s="393">
        <f t="shared" si="2"/>
        <v>0</v>
      </c>
      <c r="U120" s="394">
        <f t="shared" si="3"/>
        <v>0</v>
      </c>
      <c r="W120" s="386"/>
      <c r="X120" s="386"/>
    </row>
    <row r="121" spans="1:24">
      <c r="A121" s="387" t="s">
        <v>188</v>
      </c>
      <c r="B121" s="389"/>
      <c r="C121" s="435"/>
      <c r="D121" s="389"/>
      <c r="E121" s="388"/>
      <c r="F121" s="359"/>
      <c r="G121" s="359"/>
      <c r="H121" s="359"/>
      <c r="I121" s="390"/>
      <c r="J121" s="358"/>
      <c r="K121" s="358"/>
      <c r="L121" s="358"/>
      <c r="M121" s="388"/>
      <c r="N121" s="437"/>
      <c r="O121" s="435"/>
      <c r="P121" s="428"/>
      <c r="Q121" s="392"/>
      <c r="R121" s="393">
        <f t="shared" si="2"/>
        <v>0</v>
      </c>
      <c r="S121" s="393">
        <f t="shared" si="2"/>
        <v>0</v>
      </c>
      <c r="T121" s="393">
        <f t="shared" si="2"/>
        <v>0</v>
      </c>
      <c r="U121" s="394">
        <f t="shared" si="3"/>
        <v>0</v>
      </c>
      <c r="W121" s="386"/>
      <c r="X121" s="386"/>
    </row>
    <row r="122" spans="1:24">
      <c r="A122" s="387" t="s">
        <v>188</v>
      </c>
      <c r="B122" s="389"/>
      <c r="C122" s="435"/>
      <c r="D122" s="389"/>
      <c r="E122" s="388"/>
      <c r="F122" s="359"/>
      <c r="G122" s="359"/>
      <c r="H122" s="359"/>
      <c r="I122" s="390"/>
      <c r="J122" s="358"/>
      <c r="K122" s="358"/>
      <c r="L122" s="358"/>
      <c r="M122" s="388"/>
      <c r="N122" s="437"/>
      <c r="O122" s="435"/>
      <c r="P122" s="428"/>
      <c r="Q122" s="392"/>
      <c r="R122" s="393">
        <f t="shared" si="2"/>
        <v>0</v>
      </c>
      <c r="S122" s="393">
        <f t="shared" si="2"/>
        <v>0</v>
      </c>
      <c r="T122" s="393">
        <f t="shared" si="2"/>
        <v>0</v>
      </c>
      <c r="U122" s="394">
        <f t="shared" si="3"/>
        <v>0</v>
      </c>
      <c r="W122" s="386"/>
      <c r="X122" s="386"/>
    </row>
    <row r="123" spans="1:24">
      <c r="A123" s="387" t="s">
        <v>188</v>
      </c>
      <c r="B123" s="389"/>
      <c r="C123" s="435"/>
      <c r="D123" s="389"/>
      <c r="E123" s="388"/>
      <c r="F123" s="359"/>
      <c r="G123" s="359"/>
      <c r="H123" s="359"/>
      <c r="I123" s="390"/>
      <c r="J123" s="358"/>
      <c r="K123" s="358"/>
      <c r="L123" s="358"/>
      <c r="M123" s="388"/>
      <c r="N123" s="437"/>
      <c r="O123" s="435"/>
      <c r="P123" s="428"/>
      <c r="Q123" s="392"/>
      <c r="R123" s="393">
        <f t="shared" si="2"/>
        <v>0</v>
      </c>
      <c r="S123" s="393">
        <f t="shared" si="2"/>
        <v>0</v>
      </c>
      <c r="T123" s="393">
        <f t="shared" si="2"/>
        <v>0</v>
      </c>
      <c r="U123" s="394">
        <f t="shared" si="3"/>
        <v>0</v>
      </c>
      <c r="W123" s="386"/>
      <c r="X123" s="386"/>
    </row>
    <row r="124" spans="1:24">
      <c r="A124" s="387" t="s">
        <v>188</v>
      </c>
      <c r="B124" s="389"/>
      <c r="C124" s="435"/>
      <c r="D124" s="389"/>
      <c r="E124" s="388"/>
      <c r="F124" s="359"/>
      <c r="G124" s="359"/>
      <c r="H124" s="359"/>
      <c r="I124" s="390"/>
      <c r="J124" s="358"/>
      <c r="K124" s="358"/>
      <c r="L124" s="358"/>
      <c r="M124" s="388"/>
      <c r="N124" s="437"/>
      <c r="O124" s="435"/>
      <c r="P124" s="428"/>
      <c r="Q124" s="392"/>
      <c r="R124" s="393">
        <f t="shared" si="2"/>
        <v>0</v>
      </c>
      <c r="S124" s="393">
        <f t="shared" si="2"/>
        <v>0</v>
      </c>
      <c r="T124" s="393">
        <f t="shared" si="2"/>
        <v>0</v>
      </c>
      <c r="U124" s="394">
        <f t="shared" si="3"/>
        <v>0</v>
      </c>
      <c r="W124" s="386"/>
      <c r="X124" s="386"/>
    </row>
    <row r="125" spans="1:24">
      <c r="A125" s="387" t="s">
        <v>188</v>
      </c>
      <c r="B125" s="389"/>
      <c r="C125" s="435"/>
      <c r="D125" s="389"/>
      <c r="E125" s="388"/>
      <c r="F125" s="359"/>
      <c r="G125" s="359"/>
      <c r="H125" s="359"/>
      <c r="I125" s="390"/>
      <c r="J125" s="358"/>
      <c r="K125" s="358"/>
      <c r="L125" s="358"/>
      <c r="M125" s="388"/>
      <c r="N125" s="437"/>
      <c r="O125" s="435"/>
      <c r="P125" s="428"/>
      <c r="Q125" s="392"/>
      <c r="R125" s="393">
        <f t="shared" si="2"/>
        <v>0</v>
      </c>
      <c r="S125" s="393">
        <f t="shared" si="2"/>
        <v>0</v>
      </c>
      <c r="T125" s="393">
        <f t="shared" si="2"/>
        <v>0</v>
      </c>
      <c r="U125" s="394">
        <f t="shared" si="3"/>
        <v>0</v>
      </c>
      <c r="W125" s="386"/>
      <c r="X125" s="386"/>
    </row>
    <row r="126" spans="1:24">
      <c r="A126" s="387" t="s">
        <v>188</v>
      </c>
      <c r="B126" s="389"/>
      <c r="C126" s="435"/>
      <c r="D126" s="389"/>
      <c r="E126" s="388"/>
      <c r="F126" s="359"/>
      <c r="G126" s="359"/>
      <c r="H126" s="359"/>
      <c r="I126" s="390"/>
      <c r="J126" s="358"/>
      <c r="K126" s="358"/>
      <c r="L126" s="358"/>
      <c r="M126" s="388"/>
      <c r="N126" s="437"/>
      <c r="O126" s="435"/>
      <c r="P126" s="428"/>
      <c r="Q126" s="392"/>
      <c r="R126" s="393">
        <f t="shared" si="2"/>
        <v>0</v>
      </c>
      <c r="S126" s="393">
        <f t="shared" si="2"/>
        <v>0</v>
      </c>
      <c r="T126" s="393">
        <f t="shared" si="2"/>
        <v>0</v>
      </c>
      <c r="U126" s="394">
        <f t="shared" si="3"/>
        <v>0</v>
      </c>
      <c r="W126" s="386"/>
      <c r="X126" s="386"/>
    </row>
    <row r="127" spans="1:24">
      <c r="A127" s="387" t="s">
        <v>188</v>
      </c>
      <c r="B127" s="389"/>
      <c r="C127" s="435"/>
      <c r="D127" s="389"/>
      <c r="E127" s="388"/>
      <c r="F127" s="359"/>
      <c r="G127" s="359"/>
      <c r="H127" s="359"/>
      <c r="I127" s="390"/>
      <c r="J127" s="358"/>
      <c r="K127" s="358"/>
      <c r="L127" s="358"/>
      <c r="M127" s="388"/>
      <c r="N127" s="437"/>
      <c r="O127" s="435"/>
      <c r="P127" s="428"/>
      <c r="Q127" s="392"/>
      <c r="R127" s="393">
        <f t="shared" si="2"/>
        <v>0</v>
      </c>
      <c r="S127" s="393">
        <f t="shared" si="2"/>
        <v>0</v>
      </c>
      <c r="T127" s="393">
        <f t="shared" si="2"/>
        <v>0</v>
      </c>
      <c r="U127" s="394">
        <f t="shared" si="3"/>
        <v>0</v>
      </c>
      <c r="W127" s="386"/>
      <c r="X127" s="386"/>
    </row>
    <row r="128" spans="1:24">
      <c r="A128" s="387" t="s">
        <v>188</v>
      </c>
      <c r="B128" s="389"/>
      <c r="C128" s="435"/>
      <c r="D128" s="389"/>
      <c r="E128" s="388"/>
      <c r="F128" s="359"/>
      <c r="G128" s="359"/>
      <c r="H128" s="359"/>
      <c r="I128" s="390"/>
      <c r="J128" s="358"/>
      <c r="K128" s="358"/>
      <c r="L128" s="358"/>
      <c r="M128" s="388"/>
      <c r="N128" s="437"/>
      <c r="O128" s="435"/>
      <c r="P128" s="428"/>
      <c r="Q128" s="392"/>
      <c r="R128" s="393">
        <f t="shared" si="2"/>
        <v>0</v>
      </c>
      <c r="S128" s="393">
        <f t="shared" si="2"/>
        <v>0</v>
      </c>
      <c r="T128" s="393">
        <f t="shared" si="2"/>
        <v>0</v>
      </c>
      <c r="U128" s="394">
        <f t="shared" si="3"/>
        <v>0</v>
      </c>
      <c r="W128" s="386"/>
      <c r="X128" s="386"/>
    </row>
    <row r="129" spans="1:24">
      <c r="A129" s="387" t="s">
        <v>188</v>
      </c>
      <c r="B129" s="389"/>
      <c r="C129" s="435"/>
      <c r="D129" s="389"/>
      <c r="E129" s="388"/>
      <c r="F129" s="359"/>
      <c r="G129" s="359"/>
      <c r="H129" s="359"/>
      <c r="I129" s="390"/>
      <c r="J129" s="358"/>
      <c r="K129" s="358"/>
      <c r="L129" s="358"/>
      <c r="M129" s="388"/>
      <c r="N129" s="437"/>
      <c r="O129" s="435"/>
      <c r="P129" s="428"/>
      <c r="Q129" s="392"/>
      <c r="R129" s="393">
        <f t="shared" si="2"/>
        <v>0</v>
      </c>
      <c r="S129" s="393">
        <f t="shared" si="2"/>
        <v>0</v>
      </c>
      <c r="T129" s="393">
        <f t="shared" si="2"/>
        <v>0</v>
      </c>
      <c r="U129" s="394">
        <f t="shared" si="3"/>
        <v>0</v>
      </c>
      <c r="W129" s="386"/>
      <c r="X129" s="386"/>
    </row>
    <row r="130" spans="1:24">
      <c r="A130" s="387" t="s">
        <v>188</v>
      </c>
      <c r="B130" s="389"/>
      <c r="C130" s="435"/>
      <c r="D130" s="389"/>
      <c r="E130" s="388"/>
      <c r="F130" s="359"/>
      <c r="G130" s="359"/>
      <c r="H130" s="359"/>
      <c r="I130" s="390"/>
      <c r="J130" s="358"/>
      <c r="K130" s="358"/>
      <c r="L130" s="358"/>
      <c r="M130" s="388"/>
      <c r="N130" s="437"/>
      <c r="O130" s="435"/>
      <c r="P130" s="428"/>
      <c r="Q130" s="392"/>
      <c r="R130" s="393">
        <f t="shared" si="2"/>
        <v>0</v>
      </c>
      <c r="S130" s="393">
        <f t="shared" si="2"/>
        <v>0</v>
      </c>
      <c r="T130" s="393">
        <f t="shared" si="2"/>
        <v>0</v>
      </c>
      <c r="U130" s="394">
        <f t="shared" si="3"/>
        <v>0</v>
      </c>
      <c r="W130" s="386"/>
      <c r="X130" s="386"/>
    </row>
    <row r="131" spans="1:24">
      <c r="A131" s="387" t="s">
        <v>188</v>
      </c>
      <c r="B131" s="389"/>
      <c r="C131" s="435"/>
      <c r="D131" s="389"/>
      <c r="E131" s="388"/>
      <c r="F131" s="359"/>
      <c r="G131" s="359"/>
      <c r="H131" s="359"/>
      <c r="I131" s="390"/>
      <c r="J131" s="358"/>
      <c r="K131" s="358"/>
      <c r="L131" s="358"/>
      <c r="M131" s="388"/>
      <c r="N131" s="437"/>
      <c r="O131" s="435"/>
      <c r="P131" s="428"/>
      <c r="Q131" s="392"/>
      <c r="R131" s="393">
        <f t="shared" si="2"/>
        <v>0</v>
      </c>
      <c r="S131" s="393">
        <f t="shared" si="2"/>
        <v>0</v>
      </c>
      <c r="T131" s="393">
        <f t="shared" si="2"/>
        <v>0</v>
      </c>
      <c r="U131" s="394">
        <f t="shared" si="3"/>
        <v>0</v>
      </c>
      <c r="W131" s="386"/>
      <c r="X131" s="386"/>
    </row>
    <row r="132" spans="1:24">
      <c r="A132" s="387" t="s">
        <v>188</v>
      </c>
      <c r="B132" s="389"/>
      <c r="C132" s="435"/>
      <c r="D132" s="389"/>
      <c r="E132" s="388"/>
      <c r="F132" s="359"/>
      <c r="G132" s="359"/>
      <c r="H132" s="359"/>
      <c r="I132" s="390"/>
      <c r="J132" s="358"/>
      <c r="K132" s="358"/>
      <c r="L132" s="358"/>
      <c r="M132" s="388"/>
      <c r="N132" s="437"/>
      <c r="O132" s="435"/>
      <c r="P132" s="428"/>
      <c r="Q132" s="392"/>
      <c r="R132" s="393">
        <f t="shared" si="2"/>
        <v>0</v>
      </c>
      <c r="S132" s="393">
        <f t="shared" si="2"/>
        <v>0</v>
      </c>
      <c r="T132" s="393">
        <f t="shared" si="2"/>
        <v>0</v>
      </c>
      <c r="U132" s="394">
        <f t="shared" si="3"/>
        <v>0</v>
      </c>
      <c r="W132" s="386"/>
      <c r="X132" s="386"/>
    </row>
    <row r="133" spans="1:24">
      <c r="A133" s="387" t="s">
        <v>188</v>
      </c>
      <c r="B133" s="389"/>
      <c r="C133" s="435"/>
      <c r="D133" s="389"/>
      <c r="E133" s="388"/>
      <c r="F133" s="359"/>
      <c r="G133" s="359"/>
      <c r="H133" s="359"/>
      <c r="I133" s="390"/>
      <c r="J133" s="358"/>
      <c r="K133" s="358"/>
      <c r="L133" s="358"/>
      <c r="M133" s="388"/>
      <c r="N133" s="437"/>
      <c r="O133" s="435"/>
      <c r="P133" s="428"/>
      <c r="Q133" s="392"/>
      <c r="R133" s="393">
        <f t="shared" si="2"/>
        <v>0</v>
      </c>
      <c r="S133" s="393">
        <f t="shared" si="2"/>
        <v>0</v>
      </c>
      <c r="T133" s="393">
        <f t="shared" si="2"/>
        <v>0</v>
      </c>
      <c r="U133" s="394">
        <f t="shared" si="3"/>
        <v>0</v>
      </c>
      <c r="W133" s="386"/>
      <c r="X133" s="386"/>
    </row>
    <row r="134" spans="1:24">
      <c r="A134" s="387" t="s">
        <v>188</v>
      </c>
      <c r="B134" s="389"/>
      <c r="C134" s="435"/>
      <c r="D134" s="389"/>
      <c r="E134" s="388"/>
      <c r="F134" s="359"/>
      <c r="G134" s="359"/>
      <c r="H134" s="359"/>
      <c r="I134" s="390"/>
      <c r="J134" s="358"/>
      <c r="K134" s="358"/>
      <c r="L134" s="358"/>
      <c r="M134" s="388"/>
      <c r="N134" s="437"/>
      <c r="O134" s="435"/>
      <c r="P134" s="428"/>
      <c r="Q134" s="392"/>
      <c r="R134" s="393">
        <f t="shared" si="2"/>
        <v>0</v>
      </c>
      <c r="S134" s="393">
        <f t="shared" si="2"/>
        <v>0</v>
      </c>
      <c r="T134" s="393">
        <f t="shared" si="2"/>
        <v>0</v>
      </c>
      <c r="U134" s="394">
        <f t="shared" si="3"/>
        <v>0</v>
      </c>
      <c r="W134" s="386"/>
      <c r="X134" s="386"/>
    </row>
    <row r="135" spans="1:24">
      <c r="A135" s="387" t="s">
        <v>188</v>
      </c>
      <c r="B135" s="389"/>
      <c r="C135" s="435"/>
      <c r="D135" s="389"/>
      <c r="E135" s="388"/>
      <c r="F135" s="359"/>
      <c r="G135" s="359"/>
      <c r="H135" s="359"/>
      <c r="I135" s="390"/>
      <c r="J135" s="358"/>
      <c r="K135" s="358"/>
      <c r="L135" s="358"/>
      <c r="M135" s="388"/>
      <c r="N135" s="437"/>
      <c r="O135" s="435"/>
      <c r="P135" s="428"/>
      <c r="Q135" s="392"/>
      <c r="R135" s="393">
        <f t="shared" si="2"/>
        <v>0</v>
      </c>
      <c r="S135" s="393">
        <f t="shared" si="2"/>
        <v>0</v>
      </c>
      <c r="T135" s="393">
        <f t="shared" si="2"/>
        <v>0</v>
      </c>
      <c r="U135" s="394">
        <f t="shared" si="3"/>
        <v>0</v>
      </c>
      <c r="W135" s="386"/>
      <c r="X135" s="386"/>
    </row>
    <row r="136" spans="1:24">
      <c r="A136" s="387" t="s">
        <v>188</v>
      </c>
      <c r="B136" s="389"/>
      <c r="C136" s="435"/>
      <c r="D136" s="389"/>
      <c r="E136" s="388"/>
      <c r="F136" s="359"/>
      <c r="G136" s="359"/>
      <c r="H136" s="359"/>
      <c r="I136" s="390"/>
      <c r="J136" s="358"/>
      <c r="K136" s="358"/>
      <c r="L136" s="358"/>
      <c r="M136" s="388"/>
      <c r="N136" s="437"/>
      <c r="O136" s="435"/>
      <c r="P136" s="428"/>
      <c r="Q136" s="392"/>
      <c r="R136" s="393">
        <f t="shared" si="2"/>
        <v>0</v>
      </c>
      <c r="S136" s="393">
        <f t="shared" si="2"/>
        <v>0</v>
      </c>
      <c r="T136" s="393">
        <f t="shared" si="2"/>
        <v>0</v>
      </c>
      <c r="U136" s="394">
        <f t="shared" si="3"/>
        <v>0</v>
      </c>
      <c r="W136" s="386"/>
      <c r="X136" s="386"/>
    </row>
    <row r="137" spans="1:24">
      <c r="A137" s="387" t="s">
        <v>188</v>
      </c>
      <c r="B137" s="389"/>
      <c r="C137" s="435"/>
      <c r="D137" s="389"/>
      <c r="E137" s="388"/>
      <c r="F137" s="359"/>
      <c r="G137" s="359"/>
      <c r="H137" s="359"/>
      <c r="I137" s="390"/>
      <c r="J137" s="358"/>
      <c r="K137" s="358"/>
      <c r="L137" s="358"/>
      <c r="M137" s="388"/>
      <c r="N137" s="437"/>
      <c r="O137" s="435"/>
      <c r="P137" s="428"/>
      <c r="Q137" s="392"/>
      <c r="R137" s="393">
        <f t="shared" si="2"/>
        <v>0</v>
      </c>
      <c r="S137" s="393">
        <f t="shared" si="2"/>
        <v>0</v>
      </c>
      <c r="T137" s="393">
        <f t="shared" si="2"/>
        <v>0</v>
      </c>
      <c r="U137" s="394">
        <f t="shared" si="3"/>
        <v>0</v>
      </c>
      <c r="W137" s="386"/>
      <c r="X137" s="386"/>
    </row>
    <row r="138" spans="1:24">
      <c r="A138" s="387" t="s">
        <v>188</v>
      </c>
      <c r="B138" s="389"/>
      <c r="C138" s="435"/>
      <c r="D138" s="389"/>
      <c r="E138" s="388"/>
      <c r="F138" s="359"/>
      <c r="G138" s="359"/>
      <c r="H138" s="359"/>
      <c r="I138" s="390"/>
      <c r="J138" s="358"/>
      <c r="K138" s="358"/>
      <c r="L138" s="358"/>
      <c r="M138" s="388"/>
      <c r="N138" s="437"/>
      <c r="O138" s="435"/>
      <c r="P138" s="428"/>
      <c r="Q138" s="392"/>
      <c r="R138" s="393">
        <f t="shared" si="2"/>
        <v>0</v>
      </c>
      <c r="S138" s="393">
        <f t="shared" si="2"/>
        <v>0</v>
      </c>
      <c r="T138" s="393">
        <f t="shared" si="2"/>
        <v>0</v>
      </c>
      <c r="U138" s="394">
        <f t="shared" si="3"/>
        <v>0</v>
      </c>
      <c r="W138" s="386"/>
      <c r="X138" s="386"/>
    </row>
    <row r="139" spans="1:24">
      <c r="A139" s="387" t="s">
        <v>188</v>
      </c>
      <c r="B139" s="389"/>
      <c r="C139" s="435"/>
      <c r="D139" s="389"/>
      <c r="E139" s="388"/>
      <c r="F139" s="359"/>
      <c r="G139" s="359"/>
      <c r="H139" s="359"/>
      <c r="I139" s="390"/>
      <c r="J139" s="358"/>
      <c r="K139" s="358"/>
      <c r="L139" s="358"/>
      <c r="M139" s="388"/>
      <c r="N139" s="437"/>
      <c r="O139" s="435"/>
      <c r="P139" s="428"/>
      <c r="Q139" s="392"/>
      <c r="R139" s="393">
        <f t="shared" si="2"/>
        <v>0</v>
      </c>
      <c r="S139" s="393">
        <f t="shared" si="2"/>
        <v>0</v>
      </c>
      <c r="T139" s="393">
        <f t="shared" si="2"/>
        <v>0</v>
      </c>
      <c r="U139" s="394">
        <f t="shared" si="3"/>
        <v>0</v>
      </c>
      <c r="W139" s="386"/>
      <c r="X139" s="386"/>
    </row>
    <row r="140" spans="1:24">
      <c r="A140" s="387" t="s">
        <v>188</v>
      </c>
      <c r="B140" s="389"/>
      <c r="C140" s="435"/>
      <c r="D140" s="389"/>
      <c r="E140" s="388"/>
      <c r="F140" s="359"/>
      <c r="G140" s="359"/>
      <c r="H140" s="359"/>
      <c r="I140" s="390"/>
      <c r="J140" s="358"/>
      <c r="K140" s="358"/>
      <c r="L140" s="358"/>
      <c r="M140" s="388"/>
      <c r="N140" s="437"/>
      <c r="O140" s="435"/>
      <c r="P140" s="428"/>
      <c r="Q140" s="392"/>
      <c r="R140" s="393">
        <f t="shared" si="2"/>
        <v>0</v>
      </c>
      <c r="S140" s="393">
        <f t="shared" si="2"/>
        <v>0</v>
      </c>
      <c r="T140" s="393">
        <f t="shared" si="2"/>
        <v>0</v>
      </c>
      <c r="U140" s="394">
        <f t="shared" si="3"/>
        <v>0</v>
      </c>
      <c r="W140" s="386"/>
      <c r="X140" s="386"/>
    </row>
    <row r="141" spans="1:24">
      <c r="A141" s="387" t="s">
        <v>188</v>
      </c>
      <c r="B141" s="389"/>
      <c r="C141" s="435"/>
      <c r="D141" s="389"/>
      <c r="E141" s="388"/>
      <c r="F141" s="359"/>
      <c r="G141" s="359"/>
      <c r="H141" s="359"/>
      <c r="I141" s="390"/>
      <c r="J141" s="358"/>
      <c r="K141" s="358"/>
      <c r="L141" s="358"/>
      <c r="M141" s="388"/>
      <c r="N141" s="437"/>
      <c r="O141" s="435"/>
      <c r="P141" s="428"/>
      <c r="Q141" s="392"/>
      <c r="R141" s="393">
        <f t="shared" ref="R141:T204" si="4">IFERROR(F141*J141,0)</f>
        <v>0</v>
      </c>
      <c r="S141" s="393">
        <f t="shared" si="4"/>
        <v>0</v>
      </c>
      <c r="T141" s="393">
        <f t="shared" si="4"/>
        <v>0</v>
      </c>
      <c r="U141" s="394">
        <f t="shared" ref="U141:U204" si="5">IFERROR(R141+S141+T141,0)</f>
        <v>0</v>
      </c>
      <c r="W141" s="386"/>
      <c r="X141" s="386"/>
    </row>
    <row r="142" spans="1:24">
      <c r="A142" s="387" t="s">
        <v>188</v>
      </c>
      <c r="B142" s="389"/>
      <c r="C142" s="435"/>
      <c r="D142" s="389"/>
      <c r="E142" s="388"/>
      <c r="F142" s="359"/>
      <c r="G142" s="359"/>
      <c r="H142" s="359"/>
      <c r="I142" s="390"/>
      <c r="J142" s="358"/>
      <c r="K142" s="358"/>
      <c r="L142" s="358"/>
      <c r="M142" s="388"/>
      <c r="N142" s="437"/>
      <c r="O142" s="435"/>
      <c r="P142" s="428"/>
      <c r="Q142" s="392"/>
      <c r="R142" s="393">
        <f t="shared" si="4"/>
        <v>0</v>
      </c>
      <c r="S142" s="393">
        <f t="shared" si="4"/>
        <v>0</v>
      </c>
      <c r="T142" s="393">
        <f t="shared" si="4"/>
        <v>0</v>
      </c>
      <c r="U142" s="394">
        <f t="shared" si="5"/>
        <v>0</v>
      </c>
      <c r="W142" s="386"/>
      <c r="X142" s="386"/>
    </row>
    <row r="143" spans="1:24">
      <c r="A143" s="387" t="s">
        <v>188</v>
      </c>
      <c r="B143" s="389"/>
      <c r="C143" s="435"/>
      <c r="D143" s="389"/>
      <c r="E143" s="388"/>
      <c r="F143" s="359"/>
      <c r="G143" s="359"/>
      <c r="H143" s="359"/>
      <c r="I143" s="390"/>
      <c r="J143" s="358"/>
      <c r="K143" s="358"/>
      <c r="L143" s="358"/>
      <c r="M143" s="388"/>
      <c r="N143" s="437"/>
      <c r="O143" s="435"/>
      <c r="P143" s="428"/>
      <c r="Q143" s="392"/>
      <c r="R143" s="393">
        <f t="shared" si="4"/>
        <v>0</v>
      </c>
      <c r="S143" s="393">
        <f t="shared" si="4"/>
        <v>0</v>
      </c>
      <c r="T143" s="393">
        <f t="shared" si="4"/>
        <v>0</v>
      </c>
      <c r="U143" s="394">
        <f t="shared" si="5"/>
        <v>0</v>
      </c>
      <c r="W143" s="386"/>
      <c r="X143" s="386"/>
    </row>
    <row r="144" spans="1:24">
      <c r="A144" s="387" t="s">
        <v>188</v>
      </c>
      <c r="B144" s="389"/>
      <c r="C144" s="435"/>
      <c r="D144" s="389"/>
      <c r="E144" s="388"/>
      <c r="F144" s="359"/>
      <c r="G144" s="359"/>
      <c r="H144" s="359"/>
      <c r="I144" s="390"/>
      <c r="J144" s="358"/>
      <c r="K144" s="358"/>
      <c r="L144" s="358"/>
      <c r="M144" s="388"/>
      <c r="N144" s="437"/>
      <c r="O144" s="435"/>
      <c r="P144" s="428"/>
      <c r="Q144" s="392"/>
      <c r="R144" s="393">
        <f t="shared" si="4"/>
        <v>0</v>
      </c>
      <c r="S144" s="393">
        <f t="shared" si="4"/>
        <v>0</v>
      </c>
      <c r="T144" s="393">
        <f t="shared" si="4"/>
        <v>0</v>
      </c>
      <c r="U144" s="394">
        <f t="shared" si="5"/>
        <v>0</v>
      </c>
      <c r="W144" s="386"/>
      <c r="X144" s="386"/>
    </row>
    <row r="145" spans="1:24">
      <c r="A145" s="387" t="s">
        <v>188</v>
      </c>
      <c r="B145" s="389"/>
      <c r="C145" s="435"/>
      <c r="D145" s="389"/>
      <c r="E145" s="388"/>
      <c r="F145" s="359"/>
      <c r="G145" s="359"/>
      <c r="H145" s="359"/>
      <c r="I145" s="390"/>
      <c r="J145" s="358"/>
      <c r="K145" s="358"/>
      <c r="L145" s="358"/>
      <c r="M145" s="388"/>
      <c r="N145" s="437"/>
      <c r="O145" s="435"/>
      <c r="P145" s="428"/>
      <c r="Q145" s="392"/>
      <c r="R145" s="393">
        <f t="shared" si="4"/>
        <v>0</v>
      </c>
      <c r="S145" s="393">
        <f t="shared" si="4"/>
        <v>0</v>
      </c>
      <c r="T145" s="393">
        <f t="shared" si="4"/>
        <v>0</v>
      </c>
      <c r="U145" s="394">
        <f t="shared" si="5"/>
        <v>0</v>
      </c>
      <c r="W145" s="386"/>
      <c r="X145" s="386"/>
    </row>
    <row r="146" spans="1:24">
      <c r="A146" s="387" t="s">
        <v>188</v>
      </c>
      <c r="B146" s="389"/>
      <c r="C146" s="435"/>
      <c r="D146" s="389"/>
      <c r="E146" s="388"/>
      <c r="F146" s="359"/>
      <c r="G146" s="359"/>
      <c r="H146" s="359"/>
      <c r="I146" s="390"/>
      <c r="J146" s="358"/>
      <c r="K146" s="358"/>
      <c r="L146" s="358"/>
      <c r="M146" s="388"/>
      <c r="N146" s="437"/>
      <c r="O146" s="435"/>
      <c r="P146" s="428"/>
      <c r="Q146" s="392"/>
      <c r="R146" s="393">
        <f t="shared" si="4"/>
        <v>0</v>
      </c>
      <c r="S146" s="393">
        <f t="shared" si="4"/>
        <v>0</v>
      </c>
      <c r="T146" s="393">
        <f t="shared" si="4"/>
        <v>0</v>
      </c>
      <c r="U146" s="394">
        <f t="shared" si="5"/>
        <v>0</v>
      </c>
      <c r="W146" s="386"/>
      <c r="X146" s="386"/>
    </row>
    <row r="147" spans="1:24">
      <c r="A147" s="387" t="s">
        <v>188</v>
      </c>
      <c r="B147" s="389"/>
      <c r="C147" s="435"/>
      <c r="D147" s="389"/>
      <c r="E147" s="388"/>
      <c r="F147" s="359"/>
      <c r="G147" s="359"/>
      <c r="H147" s="359"/>
      <c r="I147" s="390"/>
      <c r="J147" s="358"/>
      <c r="K147" s="358"/>
      <c r="L147" s="358"/>
      <c r="M147" s="388"/>
      <c r="N147" s="437"/>
      <c r="O147" s="435"/>
      <c r="P147" s="428"/>
      <c r="Q147" s="392"/>
      <c r="R147" s="393">
        <f t="shared" si="4"/>
        <v>0</v>
      </c>
      <c r="S147" s="393">
        <f t="shared" si="4"/>
        <v>0</v>
      </c>
      <c r="T147" s="393">
        <f t="shared" si="4"/>
        <v>0</v>
      </c>
      <c r="U147" s="394">
        <f t="shared" si="5"/>
        <v>0</v>
      </c>
      <c r="W147" s="386"/>
      <c r="X147" s="386"/>
    </row>
    <row r="148" spans="1:24">
      <c r="A148" s="387" t="s">
        <v>188</v>
      </c>
      <c r="B148" s="389"/>
      <c r="C148" s="435"/>
      <c r="D148" s="389"/>
      <c r="E148" s="388"/>
      <c r="F148" s="359"/>
      <c r="G148" s="359"/>
      <c r="H148" s="359"/>
      <c r="I148" s="390"/>
      <c r="J148" s="358"/>
      <c r="K148" s="358"/>
      <c r="L148" s="358"/>
      <c r="M148" s="388"/>
      <c r="N148" s="437"/>
      <c r="O148" s="435"/>
      <c r="P148" s="428"/>
      <c r="Q148" s="392"/>
      <c r="R148" s="393">
        <f t="shared" si="4"/>
        <v>0</v>
      </c>
      <c r="S148" s="393">
        <f t="shared" si="4"/>
        <v>0</v>
      </c>
      <c r="T148" s="393">
        <f t="shared" si="4"/>
        <v>0</v>
      </c>
      <c r="U148" s="394">
        <f t="shared" si="5"/>
        <v>0</v>
      </c>
      <c r="W148" s="386"/>
      <c r="X148" s="386"/>
    </row>
    <row r="149" spans="1:24">
      <c r="A149" s="387" t="s">
        <v>188</v>
      </c>
      <c r="B149" s="389"/>
      <c r="C149" s="435"/>
      <c r="D149" s="389"/>
      <c r="E149" s="388"/>
      <c r="F149" s="359"/>
      <c r="G149" s="359"/>
      <c r="H149" s="359"/>
      <c r="I149" s="390"/>
      <c r="J149" s="358"/>
      <c r="K149" s="358"/>
      <c r="L149" s="358"/>
      <c r="M149" s="388"/>
      <c r="N149" s="437"/>
      <c r="O149" s="435"/>
      <c r="P149" s="428"/>
      <c r="Q149" s="392"/>
      <c r="R149" s="393">
        <f t="shared" si="4"/>
        <v>0</v>
      </c>
      <c r="S149" s="393">
        <f t="shared" si="4"/>
        <v>0</v>
      </c>
      <c r="T149" s="393">
        <f t="shared" si="4"/>
        <v>0</v>
      </c>
      <c r="U149" s="394">
        <f t="shared" si="5"/>
        <v>0</v>
      </c>
      <c r="W149" s="386"/>
      <c r="X149" s="386"/>
    </row>
    <row r="150" spans="1:24">
      <c r="A150" s="387" t="s">
        <v>188</v>
      </c>
      <c r="B150" s="389"/>
      <c r="C150" s="435"/>
      <c r="D150" s="389"/>
      <c r="E150" s="388"/>
      <c r="F150" s="359"/>
      <c r="G150" s="359"/>
      <c r="H150" s="359"/>
      <c r="I150" s="390"/>
      <c r="J150" s="358"/>
      <c r="K150" s="358"/>
      <c r="L150" s="358"/>
      <c r="M150" s="388"/>
      <c r="N150" s="437"/>
      <c r="O150" s="435"/>
      <c r="P150" s="428"/>
      <c r="Q150" s="392"/>
      <c r="R150" s="393">
        <f t="shared" si="4"/>
        <v>0</v>
      </c>
      <c r="S150" s="393">
        <f t="shared" si="4"/>
        <v>0</v>
      </c>
      <c r="T150" s="393">
        <f t="shared" si="4"/>
        <v>0</v>
      </c>
      <c r="U150" s="394">
        <f t="shared" si="5"/>
        <v>0</v>
      </c>
      <c r="W150" s="386"/>
      <c r="X150" s="386"/>
    </row>
    <row r="151" spans="1:24">
      <c r="A151" s="387" t="s">
        <v>188</v>
      </c>
      <c r="B151" s="389"/>
      <c r="C151" s="435"/>
      <c r="D151" s="389"/>
      <c r="E151" s="388"/>
      <c r="F151" s="359"/>
      <c r="G151" s="359"/>
      <c r="H151" s="359"/>
      <c r="I151" s="390"/>
      <c r="J151" s="358"/>
      <c r="K151" s="358"/>
      <c r="L151" s="358"/>
      <c r="M151" s="388"/>
      <c r="N151" s="437"/>
      <c r="O151" s="435"/>
      <c r="P151" s="428"/>
      <c r="Q151" s="392"/>
      <c r="R151" s="393">
        <f t="shared" si="4"/>
        <v>0</v>
      </c>
      <c r="S151" s="393">
        <f t="shared" si="4"/>
        <v>0</v>
      </c>
      <c r="T151" s="393">
        <f t="shared" si="4"/>
        <v>0</v>
      </c>
      <c r="U151" s="394">
        <f t="shared" si="5"/>
        <v>0</v>
      </c>
      <c r="W151" s="386"/>
      <c r="X151" s="386"/>
    </row>
    <row r="152" spans="1:24">
      <c r="A152" s="387" t="s">
        <v>188</v>
      </c>
      <c r="B152" s="389"/>
      <c r="C152" s="435"/>
      <c r="D152" s="389"/>
      <c r="E152" s="388"/>
      <c r="F152" s="359"/>
      <c r="G152" s="359"/>
      <c r="H152" s="359"/>
      <c r="I152" s="390"/>
      <c r="J152" s="358"/>
      <c r="K152" s="358"/>
      <c r="L152" s="358"/>
      <c r="M152" s="388"/>
      <c r="N152" s="437"/>
      <c r="O152" s="435"/>
      <c r="P152" s="428"/>
      <c r="Q152" s="392"/>
      <c r="R152" s="393">
        <f t="shared" si="4"/>
        <v>0</v>
      </c>
      <c r="S152" s="393">
        <f t="shared" si="4"/>
        <v>0</v>
      </c>
      <c r="T152" s="393">
        <f t="shared" si="4"/>
        <v>0</v>
      </c>
      <c r="U152" s="394">
        <f t="shared" si="5"/>
        <v>0</v>
      </c>
      <c r="W152" s="386"/>
      <c r="X152" s="386"/>
    </row>
    <row r="153" spans="1:24">
      <c r="A153" s="387" t="s">
        <v>188</v>
      </c>
      <c r="B153" s="389"/>
      <c r="C153" s="435"/>
      <c r="D153" s="389"/>
      <c r="E153" s="388"/>
      <c r="F153" s="359"/>
      <c r="G153" s="359"/>
      <c r="H153" s="359"/>
      <c r="I153" s="390"/>
      <c r="J153" s="358"/>
      <c r="K153" s="358"/>
      <c r="L153" s="358"/>
      <c r="M153" s="388"/>
      <c r="N153" s="437"/>
      <c r="O153" s="435"/>
      <c r="P153" s="428"/>
      <c r="Q153" s="392"/>
      <c r="R153" s="393">
        <f t="shared" si="4"/>
        <v>0</v>
      </c>
      <c r="S153" s="393">
        <f t="shared" si="4"/>
        <v>0</v>
      </c>
      <c r="T153" s="393">
        <f t="shared" si="4"/>
        <v>0</v>
      </c>
      <c r="U153" s="394">
        <f t="shared" si="5"/>
        <v>0</v>
      </c>
      <c r="W153" s="386"/>
      <c r="X153" s="386"/>
    </row>
    <row r="154" spans="1:24">
      <c r="A154" s="387" t="s">
        <v>188</v>
      </c>
      <c r="B154" s="389"/>
      <c r="C154" s="435"/>
      <c r="D154" s="389"/>
      <c r="E154" s="388"/>
      <c r="F154" s="359"/>
      <c r="G154" s="359"/>
      <c r="H154" s="359"/>
      <c r="I154" s="390"/>
      <c r="J154" s="358"/>
      <c r="K154" s="358"/>
      <c r="L154" s="358"/>
      <c r="M154" s="388"/>
      <c r="N154" s="437"/>
      <c r="O154" s="435"/>
      <c r="P154" s="428"/>
      <c r="Q154" s="392"/>
      <c r="R154" s="393">
        <f t="shared" si="4"/>
        <v>0</v>
      </c>
      <c r="S154" s="393">
        <f t="shared" si="4"/>
        <v>0</v>
      </c>
      <c r="T154" s="393">
        <f t="shared" si="4"/>
        <v>0</v>
      </c>
      <c r="U154" s="394">
        <f t="shared" si="5"/>
        <v>0</v>
      </c>
      <c r="W154" s="386"/>
      <c r="X154" s="386"/>
    </row>
    <row r="155" spans="1:24">
      <c r="A155" s="387" t="s">
        <v>188</v>
      </c>
      <c r="B155" s="389"/>
      <c r="C155" s="435"/>
      <c r="D155" s="389"/>
      <c r="E155" s="388"/>
      <c r="F155" s="359"/>
      <c r="G155" s="359"/>
      <c r="H155" s="359"/>
      <c r="I155" s="390"/>
      <c r="J155" s="358"/>
      <c r="K155" s="358"/>
      <c r="L155" s="358"/>
      <c r="M155" s="388"/>
      <c r="N155" s="437"/>
      <c r="O155" s="435"/>
      <c r="P155" s="428"/>
      <c r="Q155" s="392"/>
      <c r="R155" s="393">
        <f t="shared" si="4"/>
        <v>0</v>
      </c>
      <c r="S155" s="393">
        <f t="shared" si="4"/>
        <v>0</v>
      </c>
      <c r="T155" s="393">
        <f t="shared" si="4"/>
        <v>0</v>
      </c>
      <c r="U155" s="394">
        <f t="shared" si="5"/>
        <v>0</v>
      </c>
      <c r="W155" s="386"/>
      <c r="X155" s="386"/>
    </row>
    <row r="156" spans="1:24">
      <c r="A156" s="387" t="s">
        <v>188</v>
      </c>
      <c r="B156" s="389"/>
      <c r="C156" s="435"/>
      <c r="D156" s="389"/>
      <c r="E156" s="388"/>
      <c r="F156" s="359"/>
      <c r="G156" s="359"/>
      <c r="H156" s="359"/>
      <c r="I156" s="390"/>
      <c r="J156" s="358"/>
      <c r="K156" s="358"/>
      <c r="L156" s="358"/>
      <c r="M156" s="388"/>
      <c r="N156" s="437"/>
      <c r="O156" s="435"/>
      <c r="P156" s="428"/>
      <c r="Q156" s="392"/>
      <c r="R156" s="393">
        <f t="shared" si="4"/>
        <v>0</v>
      </c>
      <c r="S156" s="393">
        <f t="shared" si="4"/>
        <v>0</v>
      </c>
      <c r="T156" s="393">
        <f t="shared" si="4"/>
        <v>0</v>
      </c>
      <c r="U156" s="394">
        <f t="shared" si="5"/>
        <v>0</v>
      </c>
      <c r="W156" s="386"/>
      <c r="X156" s="386"/>
    </row>
    <row r="157" spans="1:24">
      <c r="A157" s="387" t="s">
        <v>188</v>
      </c>
      <c r="B157" s="389"/>
      <c r="C157" s="435"/>
      <c r="D157" s="389"/>
      <c r="E157" s="388"/>
      <c r="F157" s="359"/>
      <c r="G157" s="359"/>
      <c r="H157" s="359"/>
      <c r="I157" s="390"/>
      <c r="J157" s="358"/>
      <c r="K157" s="358"/>
      <c r="L157" s="358"/>
      <c r="M157" s="388"/>
      <c r="N157" s="437"/>
      <c r="O157" s="435"/>
      <c r="P157" s="428"/>
      <c r="Q157" s="392"/>
      <c r="R157" s="393">
        <f t="shared" si="4"/>
        <v>0</v>
      </c>
      <c r="S157" s="393">
        <f t="shared" si="4"/>
        <v>0</v>
      </c>
      <c r="T157" s="393">
        <f t="shared" si="4"/>
        <v>0</v>
      </c>
      <c r="U157" s="394">
        <f t="shared" si="5"/>
        <v>0</v>
      </c>
      <c r="W157" s="386"/>
      <c r="X157" s="386"/>
    </row>
    <row r="158" spans="1:24">
      <c r="A158" s="387" t="s">
        <v>188</v>
      </c>
      <c r="B158" s="389"/>
      <c r="C158" s="435"/>
      <c r="D158" s="389"/>
      <c r="E158" s="388"/>
      <c r="F158" s="359"/>
      <c r="G158" s="359"/>
      <c r="H158" s="359"/>
      <c r="I158" s="390"/>
      <c r="J158" s="358"/>
      <c r="K158" s="358"/>
      <c r="L158" s="358"/>
      <c r="M158" s="388"/>
      <c r="N158" s="437"/>
      <c r="O158" s="435"/>
      <c r="P158" s="428"/>
      <c r="Q158" s="392"/>
      <c r="R158" s="393">
        <f t="shared" si="4"/>
        <v>0</v>
      </c>
      <c r="S158" s="393">
        <f t="shared" si="4"/>
        <v>0</v>
      </c>
      <c r="T158" s="393">
        <f t="shared" si="4"/>
        <v>0</v>
      </c>
      <c r="U158" s="394">
        <f t="shared" si="5"/>
        <v>0</v>
      </c>
      <c r="W158" s="386"/>
      <c r="X158" s="386"/>
    </row>
    <row r="159" spans="1:24">
      <c r="A159" s="387" t="s">
        <v>188</v>
      </c>
      <c r="B159" s="389"/>
      <c r="C159" s="435"/>
      <c r="D159" s="389"/>
      <c r="E159" s="388"/>
      <c r="F159" s="359"/>
      <c r="G159" s="359"/>
      <c r="H159" s="359"/>
      <c r="I159" s="390"/>
      <c r="J159" s="358"/>
      <c r="K159" s="358"/>
      <c r="L159" s="358"/>
      <c r="M159" s="388"/>
      <c r="N159" s="437"/>
      <c r="O159" s="435"/>
      <c r="P159" s="428"/>
      <c r="Q159" s="392"/>
      <c r="R159" s="393">
        <f t="shared" si="4"/>
        <v>0</v>
      </c>
      <c r="S159" s="393">
        <f t="shared" si="4"/>
        <v>0</v>
      </c>
      <c r="T159" s="393">
        <f t="shared" si="4"/>
        <v>0</v>
      </c>
      <c r="U159" s="394">
        <f t="shared" si="5"/>
        <v>0</v>
      </c>
      <c r="W159" s="386"/>
      <c r="X159" s="386"/>
    </row>
    <row r="160" spans="1:24">
      <c r="A160" s="387" t="s">
        <v>188</v>
      </c>
      <c r="B160" s="389"/>
      <c r="C160" s="435"/>
      <c r="D160" s="389"/>
      <c r="E160" s="388"/>
      <c r="F160" s="359"/>
      <c r="G160" s="359"/>
      <c r="H160" s="359"/>
      <c r="I160" s="390"/>
      <c r="J160" s="358"/>
      <c r="K160" s="358"/>
      <c r="L160" s="358"/>
      <c r="M160" s="388"/>
      <c r="N160" s="437"/>
      <c r="O160" s="435"/>
      <c r="P160" s="428"/>
      <c r="Q160" s="392"/>
      <c r="R160" s="393">
        <f t="shared" si="4"/>
        <v>0</v>
      </c>
      <c r="S160" s="393">
        <f t="shared" si="4"/>
        <v>0</v>
      </c>
      <c r="T160" s="393">
        <f t="shared" si="4"/>
        <v>0</v>
      </c>
      <c r="U160" s="394">
        <f t="shared" si="5"/>
        <v>0</v>
      </c>
      <c r="W160" s="386"/>
      <c r="X160" s="386"/>
    </row>
    <row r="161" spans="1:24">
      <c r="A161" s="387" t="s">
        <v>188</v>
      </c>
      <c r="B161" s="389"/>
      <c r="C161" s="435"/>
      <c r="D161" s="389"/>
      <c r="E161" s="388"/>
      <c r="F161" s="359"/>
      <c r="G161" s="359"/>
      <c r="H161" s="359"/>
      <c r="I161" s="390"/>
      <c r="J161" s="358"/>
      <c r="K161" s="358"/>
      <c r="L161" s="358"/>
      <c r="M161" s="388"/>
      <c r="N161" s="437"/>
      <c r="O161" s="435"/>
      <c r="P161" s="428"/>
      <c r="Q161" s="392"/>
      <c r="R161" s="393">
        <f t="shared" si="4"/>
        <v>0</v>
      </c>
      <c r="S161" s="393">
        <f t="shared" si="4"/>
        <v>0</v>
      </c>
      <c r="T161" s="393">
        <f t="shared" si="4"/>
        <v>0</v>
      </c>
      <c r="U161" s="394">
        <f t="shared" si="5"/>
        <v>0</v>
      </c>
      <c r="W161" s="386"/>
      <c r="X161" s="386"/>
    </row>
    <row r="162" spans="1:24">
      <c r="A162" s="387" t="s">
        <v>188</v>
      </c>
      <c r="B162" s="389"/>
      <c r="C162" s="435"/>
      <c r="D162" s="389"/>
      <c r="E162" s="388"/>
      <c r="F162" s="359"/>
      <c r="G162" s="359"/>
      <c r="H162" s="359"/>
      <c r="I162" s="390"/>
      <c r="J162" s="358"/>
      <c r="K162" s="358"/>
      <c r="L162" s="358"/>
      <c r="M162" s="388"/>
      <c r="N162" s="437"/>
      <c r="O162" s="435"/>
      <c r="P162" s="428"/>
      <c r="Q162" s="392"/>
      <c r="R162" s="393">
        <f t="shared" si="4"/>
        <v>0</v>
      </c>
      <c r="S162" s="393">
        <f t="shared" si="4"/>
        <v>0</v>
      </c>
      <c r="T162" s="393">
        <f t="shared" si="4"/>
        <v>0</v>
      </c>
      <c r="U162" s="394">
        <f t="shared" si="5"/>
        <v>0</v>
      </c>
      <c r="W162" s="386"/>
      <c r="X162" s="386"/>
    </row>
    <row r="163" spans="1:24">
      <c r="A163" s="387" t="s">
        <v>188</v>
      </c>
      <c r="B163" s="389"/>
      <c r="C163" s="435"/>
      <c r="D163" s="389"/>
      <c r="E163" s="388"/>
      <c r="F163" s="359"/>
      <c r="G163" s="359"/>
      <c r="H163" s="359"/>
      <c r="I163" s="390"/>
      <c r="J163" s="358"/>
      <c r="K163" s="358"/>
      <c r="L163" s="358"/>
      <c r="M163" s="388"/>
      <c r="N163" s="437"/>
      <c r="O163" s="435"/>
      <c r="P163" s="428"/>
      <c r="Q163" s="392"/>
      <c r="R163" s="393">
        <f t="shared" si="4"/>
        <v>0</v>
      </c>
      <c r="S163" s="393">
        <f t="shared" si="4"/>
        <v>0</v>
      </c>
      <c r="T163" s="393">
        <f t="shared" si="4"/>
        <v>0</v>
      </c>
      <c r="U163" s="394">
        <f t="shared" si="5"/>
        <v>0</v>
      </c>
      <c r="W163" s="386"/>
      <c r="X163" s="386"/>
    </row>
    <row r="164" spans="1:24">
      <c r="A164" s="387" t="s">
        <v>188</v>
      </c>
      <c r="B164" s="389"/>
      <c r="C164" s="435"/>
      <c r="D164" s="389"/>
      <c r="E164" s="388"/>
      <c r="F164" s="359"/>
      <c r="G164" s="359"/>
      <c r="H164" s="359"/>
      <c r="I164" s="390"/>
      <c r="J164" s="358"/>
      <c r="K164" s="358"/>
      <c r="L164" s="358"/>
      <c r="M164" s="388"/>
      <c r="N164" s="437"/>
      <c r="O164" s="435"/>
      <c r="P164" s="428"/>
      <c r="Q164" s="392"/>
      <c r="R164" s="393">
        <f t="shared" si="4"/>
        <v>0</v>
      </c>
      <c r="S164" s="393">
        <f t="shared" si="4"/>
        <v>0</v>
      </c>
      <c r="T164" s="393">
        <f t="shared" si="4"/>
        <v>0</v>
      </c>
      <c r="U164" s="394">
        <f t="shared" si="5"/>
        <v>0</v>
      </c>
      <c r="W164" s="386"/>
      <c r="X164" s="386"/>
    </row>
    <row r="165" spans="1:24">
      <c r="A165" s="387" t="s">
        <v>188</v>
      </c>
      <c r="B165" s="389"/>
      <c r="C165" s="435"/>
      <c r="D165" s="389"/>
      <c r="E165" s="388"/>
      <c r="F165" s="359"/>
      <c r="G165" s="359"/>
      <c r="H165" s="359"/>
      <c r="I165" s="390"/>
      <c r="J165" s="358"/>
      <c r="K165" s="358"/>
      <c r="L165" s="358"/>
      <c r="M165" s="388"/>
      <c r="N165" s="437"/>
      <c r="O165" s="435"/>
      <c r="P165" s="428"/>
      <c r="Q165" s="392"/>
      <c r="R165" s="393">
        <f t="shared" si="4"/>
        <v>0</v>
      </c>
      <c r="S165" s="393">
        <f t="shared" si="4"/>
        <v>0</v>
      </c>
      <c r="T165" s="393">
        <f t="shared" si="4"/>
        <v>0</v>
      </c>
      <c r="U165" s="394">
        <f t="shared" si="5"/>
        <v>0</v>
      </c>
      <c r="W165" s="386"/>
      <c r="X165" s="386"/>
    </row>
    <row r="166" spans="1:24">
      <c r="A166" s="387" t="s">
        <v>188</v>
      </c>
      <c r="B166" s="389"/>
      <c r="C166" s="435"/>
      <c r="D166" s="389"/>
      <c r="E166" s="388"/>
      <c r="F166" s="359"/>
      <c r="G166" s="359"/>
      <c r="H166" s="359"/>
      <c r="I166" s="390"/>
      <c r="J166" s="358"/>
      <c r="K166" s="358"/>
      <c r="L166" s="358"/>
      <c r="M166" s="388"/>
      <c r="N166" s="437"/>
      <c r="O166" s="435"/>
      <c r="P166" s="428"/>
      <c r="Q166" s="392"/>
      <c r="R166" s="393">
        <f t="shared" si="4"/>
        <v>0</v>
      </c>
      <c r="S166" s="393">
        <f t="shared" si="4"/>
        <v>0</v>
      </c>
      <c r="T166" s="393">
        <f t="shared" si="4"/>
        <v>0</v>
      </c>
      <c r="U166" s="394">
        <f t="shared" si="5"/>
        <v>0</v>
      </c>
      <c r="W166" s="386"/>
      <c r="X166" s="386"/>
    </row>
    <row r="167" spans="1:24">
      <c r="A167" s="387" t="s">
        <v>188</v>
      </c>
      <c r="B167" s="389"/>
      <c r="C167" s="435"/>
      <c r="D167" s="389"/>
      <c r="E167" s="388"/>
      <c r="F167" s="359"/>
      <c r="G167" s="359"/>
      <c r="H167" s="359"/>
      <c r="I167" s="390"/>
      <c r="J167" s="358"/>
      <c r="K167" s="358"/>
      <c r="L167" s="358"/>
      <c r="M167" s="388"/>
      <c r="N167" s="437"/>
      <c r="O167" s="435"/>
      <c r="P167" s="428"/>
      <c r="Q167" s="392"/>
      <c r="R167" s="393">
        <f t="shared" si="4"/>
        <v>0</v>
      </c>
      <c r="S167" s="393">
        <f t="shared" si="4"/>
        <v>0</v>
      </c>
      <c r="T167" s="393">
        <f t="shared" si="4"/>
        <v>0</v>
      </c>
      <c r="U167" s="394">
        <f t="shared" si="5"/>
        <v>0</v>
      </c>
      <c r="W167" s="386"/>
      <c r="X167" s="386"/>
    </row>
    <row r="168" spans="1:24">
      <c r="A168" s="387" t="s">
        <v>188</v>
      </c>
      <c r="B168" s="389"/>
      <c r="C168" s="435"/>
      <c r="D168" s="389"/>
      <c r="E168" s="388"/>
      <c r="F168" s="359"/>
      <c r="G168" s="359"/>
      <c r="H168" s="359"/>
      <c r="I168" s="390"/>
      <c r="J168" s="358"/>
      <c r="K168" s="358"/>
      <c r="L168" s="358"/>
      <c r="M168" s="388"/>
      <c r="N168" s="437"/>
      <c r="O168" s="435"/>
      <c r="P168" s="428"/>
      <c r="Q168" s="392"/>
      <c r="R168" s="393">
        <f t="shared" si="4"/>
        <v>0</v>
      </c>
      <c r="S168" s="393">
        <f t="shared" si="4"/>
        <v>0</v>
      </c>
      <c r="T168" s="393">
        <f t="shared" si="4"/>
        <v>0</v>
      </c>
      <c r="U168" s="394">
        <f t="shared" si="5"/>
        <v>0</v>
      </c>
      <c r="W168" s="386"/>
      <c r="X168" s="386"/>
    </row>
    <row r="169" spans="1:24">
      <c r="A169" s="387" t="s">
        <v>188</v>
      </c>
      <c r="B169" s="389"/>
      <c r="C169" s="435"/>
      <c r="D169" s="389"/>
      <c r="E169" s="388"/>
      <c r="F169" s="359"/>
      <c r="G169" s="359"/>
      <c r="H169" s="359"/>
      <c r="I169" s="390"/>
      <c r="J169" s="358"/>
      <c r="K169" s="358"/>
      <c r="L169" s="358"/>
      <c r="M169" s="388"/>
      <c r="N169" s="437"/>
      <c r="O169" s="435"/>
      <c r="P169" s="428"/>
      <c r="Q169" s="392"/>
      <c r="R169" s="393">
        <f t="shared" si="4"/>
        <v>0</v>
      </c>
      <c r="S169" s="393">
        <f t="shared" si="4"/>
        <v>0</v>
      </c>
      <c r="T169" s="393">
        <f t="shared" si="4"/>
        <v>0</v>
      </c>
      <c r="U169" s="394">
        <f t="shared" si="5"/>
        <v>0</v>
      </c>
      <c r="W169" s="386"/>
      <c r="X169" s="386"/>
    </row>
    <row r="170" spans="1:24">
      <c r="A170" s="387" t="s">
        <v>188</v>
      </c>
      <c r="B170" s="389"/>
      <c r="C170" s="435"/>
      <c r="D170" s="389"/>
      <c r="E170" s="388"/>
      <c r="F170" s="359"/>
      <c r="G170" s="359"/>
      <c r="H170" s="359"/>
      <c r="I170" s="390"/>
      <c r="J170" s="358"/>
      <c r="K170" s="358"/>
      <c r="L170" s="358"/>
      <c r="M170" s="388"/>
      <c r="N170" s="437"/>
      <c r="O170" s="435"/>
      <c r="P170" s="428"/>
      <c r="Q170" s="392"/>
      <c r="R170" s="393">
        <f t="shared" si="4"/>
        <v>0</v>
      </c>
      <c r="S170" s="393">
        <f t="shared" si="4"/>
        <v>0</v>
      </c>
      <c r="T170" s="393">
        <f t="shared" si="4"/>
        <v>0</v>
      </c>
      <c r="U170" s="394">
        <f t="shared" si="5"/>
        <v>0</v>
      </c>
      <c r="W170" s="386"/>
      <c r="X170" s="386"/>
    </row>
    <row r="171" spans="1:24">
      <c r="A171" s="387" t="s">
        <v>188</v>
      </c>
      <c r="B171" s="389"/>
      <c r="C171" s="435"/>
      <c r="D171" s="389"/>
      <c r="E171" s="388"/>
      <c r="F171" s="359"/>
      <c r="G171" s="359"/>
      <c r="H171" s="359"/>
      <c r="I171" s="390"/>
      <c r="J171" s="358"/>
      <c r="K171" s="358"/>
      <c r="L171" s="358"/>
      <c r="M171" s="388"/>
      <c r="N171" s="437"/>
      <c r="O171" s="435"/>
      <c r="P171" s="428"/>
      <c r="Q171" s="392"/>
      <c r="R171" s="393">
        <f t="shared" si="4"/>
        <v>0</v>
      </c>
      <c r="S171" s="393">
        <f t="shared" si="4"/>
        <v>0</v>
      </c>
      <c r="T171" s="393">
        <f t="shared" si="4"/>
        <v>0</v>
      </c>
      <c r="U171" s="394">
        <f t="shared" si="5"/>
        <v>0</v>
      </c>
      <c r="W171" s="386"/>
      <c r="X171" s="386"/>
    </row>
    <row r="172" spans="1:24">
      <c r="A172" s="387" t="s">
        <v>188</v>
      </c>
      <c r="B172" s="389"/>
      <c r="C172" s="435"/>
      <c r="D172" s="389"/>
      <c r="E172" s="388"/>
      <c r="F172" s="359"/>
      <c r="G172" s="359"/>
      <c r="H172" s="359"/>
      <c r="I172" s="390"/>
      <c r="J172" s="358"/>
      <c r="K172" s="358"/>
      <c r="L172" s="358"/>
      <c r="M172" s="388"/>
      <c r="N172" s="437"/>
      <c r="O172" s="435"/>
      <c r="P172" s="428"/>
      <c r="Q172" s="392"/>
      <c r="R172" s="393">
        <f t="shared" si="4"/>
        <v>0</v>
      </c>
      <c r="S172" s="393">
        <f t="shared" si="4"/>
        <v>0</v>
      </c>
      <c r="T172" s="393">
        <f t="shared" si="4"/>
        <v>0</v>
      </c>
      <c r="U172" s="394">
        <f t="shared" si="5"/>
        <v>0</v>
      </c>
      <c r="W172" s="386"/>
      <c r="X172" s="386"/>
    </row>
    <row r="173" spans="1:24">
      <c r="A173" s="387" t="s">
        <v>188</v>
      </c>
      <c r="B173" s="389"/>
      <c r="C173" s="435"/>
      <c r="D173" s="389"/>
      <c r="E173" s="388"/>
      <c r="F173" s="359"/>
      <c r="G173" s="359"/>
      <c r="H173" s="359"/>
      <c r="I173" s="390"/>
      <c r="J173" s="358"/>
      <c r="K173" s="358"/>
      <c r="L173" s="358"/>
      <c r="M173" s="388"/>
      <c r="N173" s="437"/>
      <c r="O173" s="435"/>
      <c r="P173" s="428"/>
      <c r="Q173" s="392"/>
      <c r="R173" s="393">
        <f t="shared" si="4"/>
        <v>0</v>
      </c>
      <c r="S173" s="393">
        <f t="shared" si="4"/>
        <v>0</v>
      </c>
      <c r="T173" s="393">
        <f t="shared" si="4"/>
        <v>0</v>
      </c>
      <c r="U173" s="394">
        <f t="shared" si="5"/>
        <v>0</v>
      </c>
      <c r="W173" s="386"/>
      <c r="X173" s="386"/>
    </row>
    <row r="174" spans="1:24">
      <c r="A174" s="387" t="s">
        <v>188</v>
      </c>
      <c r="B174" s="389"/>
      <c r="C174" s="435"/>
      <c r="D174" s="389"/>
      <c r="E174" s="388"/>
      <c r="F174" s="359"/>
      <c r="G174" s="359"/>
      <c r="H174" s="359"/>
      <c r="I174" s="390"/>
      <c r="J174" s="358"/>
      <c r="K174" s="358"/>
      <c r="L174" s="358"/>
      <c r="M174" s="388"/>
      <c r="N174" s="437"/>
      <c r="O174" s="435"/>
      <c r="P174" s="428"/>
      <c r="Q174" s="392"/>
      <c r="R174" s="393">
        <f t="shared" si="4"/>
        <v>0</v>
      </c>
      <c r="S174" s="393">
        <f t="shared" si="4"/>
        <v>0</v>
      </c>
      <c r="T174" s="393">
        <f t="shared" si="4"/>
        <v>0</v>
      </c>
      <c r="U174" s="394">
        <f t="shared" si="5"/>
        <v>0</v>
      </c>
      <c r="W174" s="386"/>
      <c r="X174" s="386"/>
    </row>
    <row r="175" spans="1:24">
      <c r="A175" s="387" t="s">
        <v>188</v>
      </c>
      <c r="B175" s="389"/>
      <c r="C175" s="435"/>
      <c r="D175" s="389"/>
      <c r="E175" s="388"/>
      <c r="F175" s="359"/>
      <c r="G175" s="359"/>
      <c r="H175" s="359"/>
      <c r="I175" s="390"/>
      <c r="J175" s="358"/>
      <c r="K175" s="358"/>
      <c r="L175" s="358"/>
      <c r="M175" s="388"/>
      <c r="N175" s="437"/>
      <c r="O175" s="435"/>
      <c r="P175" s="428"/>
      <c r="Q175" s="392"/>
      <c r="R175" s="393">
        <f t="shared" si="4"/>
        <v>0</v>
      </c>
      <c r="S175" s="393">
        <f t="shared" si="4"/>
        <v>0</v>
      </c>
      <c r="T175" s="393">
        <f t="shared" si="4"/>
        <v>0</v>
      </c>
      <c r="U175" s="394">
        <f t="shared" si="5"/>
        <v>0</v>
      </c>
      <c r="W175" s="386"/>
      <c r="X175" s="386"/>
    </row>
    <row r="176" spans="1:24">
      <c r="A176" s="387" t="s">
        <v>188</v>
      </c>
      <c r="B176" s="389"/>
      <c r="C176" s="435"/>
      <c r="D176" s="389"/>
      <c r="E176" s="388"/>
      <c r="F176" s="359"/>
      <c r="G176" s="359"/>
      <c r="H176" s="359"/>
      <c r="I176" s="390"/>
      <c r="J176" s="358"/>
      <c r="K176" s="358"/>
      <c r="L176" s="358"/>
      <c r="M176" s="388"/>
      <c r="N176" s="437"/>
      <c r="O176" s="435"/>
      <c r="P176" s="428"/>
      <c r="Q176" s="392"/>
      <c r="R176" s="393">
        <f t="shared" si="4"/>
        <v>0</v>
      </c>
      <c r="S176" s="393">
        <f t="shared" si="4"/>
        <v>0</v>
      </c>
      <c r="T176" s="393">
        <f t="shared" si="4"/>
        <v>0</v>
      </c>
      <c r="U176" s="394">
        <f t="shared" si="5"/>
        <v>0</v>
      </c>
      <c r="W176" s="386"/>
      <c r="X176" s="386"/>
    </row>
    <row r="177" spans="1:24">
      <c r="A177" s="387" t="s">
        <v>188</v>
      </c>
      <c r="B177" s="389"/>
      <c r="C177" s="435"/>
      <c r="D177" s="389"/>
      <c r="E177" s="388"/>
      <c r="F177" s="359"/>
      <c r="G177" s="359"/>
      <c r="H177" s="359"/>
      <c r="I177" s="390"/>
      <c r="J177" s="358"/>
      <c r="K177" s="358"/>
      <c r="L177" s="358"/>
      <c r="M177" s="388"/>
      <c r="N177" s="437"/>
      <c r="O177" s="435"/>
      <c r="P177" s="428"/>
      <c r="Q177" s="392"/>
      <c r="R177" s="393">
        <f t="shared" si="4"/>
        <v>0</v>
      </c>
      <c r="S177" s="393">
        <f t="shared" si="4"/>
        <v>0</v>
      </c>
      <c r="T177" s="393">
        <f t="shared" si="4"/>
        <v>0</v>
      </c>
      <c r="U177" s="394">
        <f t="shared" si="5"/>
        <v>0</v>
      </c>
      <c r="W177" s="386"/>
      <c r="X177" s="386"/>
    </row>
    <row r="178" spans="1:24">
      <c r="A178" s="387" t="s">
        <v>188</v>
      </c>
      <c r="B178" s="389"/>
      <c r="C178" s="435"/>
      <c r="D178" s="389"/>
      <c r="E178" s="388"/>
      <c r="F178" s="359"/>
      <c r="G178" s="359"/>
      <c r="H178" s="359"/>
      <c r="I178" s="390"/>
      <c r="J178" s="358"/>
      <c r="K178" s="358"/>
      <c r="L178" s="358"/>
      <c r="M178" s="388"/>
      <c r="N178" s="437"/>
      <c r="O178" s="435"/>
      <c r="P178" s="428"/>
      <c r="Q178" s="392"/>
      <c r="R178" s="393">
        <f t="shared" si="4"/>
        <v>0</v>
      </c>
      <c r="S178" s="393">
        <f t="shared" si="4"/>
        <v>0</v>
      </c>
      <c r="T178" s="393">
        <f t="shared" si="4"/>
        <v>0</v>
      </c>
      <c r="U178" s="394">
        <f t="shared" si="5"/>
        <v>0</v>
      </c>
      <c r="W178" s="386"/>
      <c r="X178" s="386"/>
    </row>
    <row r="179" spans="1:24">
      <c r="A179" s="387" t="s">
        <v>188</v>
      </c>
      <c r="B179" s="389"/>
      <c r="C179" s="435"/>
      <c r="D179" s="389"/>
      <c r="E179" s="388"/>
      <c r="F179" s="359"/>
      <c r="G179" s="359"/>
      <c r="H179" s="359"/>
      <c r="I179" s="390"/>
      <c r="J179" s="358"/>
      <c r="K179" s="358"/>
      <c r="L179" s="358"/>
      <c r="M179" s="388"/>
      <c r="N179" s="437"/>
      <c r="O179" s="435"/>
      <c r="P179" s="428"/>
      <c r="Q179" s="392"/>
      <c r="R179" s="393">
        <f t="shared" si="4"/>
        <v>0</v>
      </c>
      <c r="S179" s="393">
        <f t="shared" si="4"/>
        <v>0</v>
      </c>
      <c r="T179" s="393">
        <f t="shared" si="4"/>
        <v>0</v>
      </c>
      <c r="U179" s="394">
        <f t="shared" si="5"/>
        <v>0</v>
      </c>
      <c r="W179" s="386"/>
      <c r="X179" s="386"/>
    </row>
    <row r="180" spans="1:24">
      <c r="A180" s="387" t="s">
        <v>188</v>
      </c>
      <c r="B180" s="389"/>
      <c r="C180" s="435"/>
      <c r="D180" s="389"/>
      <c r="E180" s="388"/>
      <c r="F180" s="359"/>
      <c r="G180" s="359"/>
      <c r="H180" s="359"/>
      <c r="I180" s="390"/>
      <c r="J180" s="358"/>
      <c r="K180" s="358"/>
      <c r="L180" s="358"/>
      <c r="M180" s="388"/>
      <c r="N180" s="437"/>
      <c r="O180" s="435"/>
      <c r="P180" s="428"/>
      <c r="Q180" s="392"/>
      <c r="R180" s="393">
        <f t="shared" si="4"/>
        <v>0</v>
      </c>
      <c r="S180" s="393">
        <f t="shared" si="4"/>
        <v>0</v>
      </c>
      <c r="T180" s="393">
        <f t="shared" si="4"/>
        <v>0</v>
      </c>
      <c r="U180" s="394">
        <f t="shared" si="5"/>
        <v>0</v>
      </c>
      <c r="W180" s="386"/>
      <c r="X180" s="386"/>
    </row>
    <row r="181" spans="1:24">
      <c r="A181" s="387" t="s">
        <v>188</v>
      </c>
      <c r="B181" s="389"/>
      <c r="C181" s="435"/>
      <c r="D181" s="389"/>
      <c r="E181" s="388"/>
      <c r="F181" s="359"/>
      <c r="G181" s="359"/>
      <c r="H181" s="359"/>
      <c r="I181" s="390"/>
      <c r="J181" s="358"/>
      <c r="K181" s="358"/>
      <c r="L181" s="358"/>
      <c r="M181" s="388"/>
      <c r="N181" s="437"/>
      <c r="O181" s="435"/>
      <c r="P181" s="428"/>
      <c r="Q181" s="392"/>
      <c r="R181" s="393">
        <f t="shared" si="4"/>
        <v>0</v>
      </c>
      <c r="S181" s="393">
        <f t="shared" si="4"/>
        <v>0</v>
      </c>
      <c r="T181" s="393">
        <f t="shared" si="4"/>
        <v>0</v>
      </c>
      <c r="U181" s="394">
        <f t="shared" si="5"/>
        <v>0</v>
      </c>
      <c r="W181" s="386"/>
      <c r="X181" s="386"/>
    </row>
    <row r="182" spans="1:24">
      <c r="A182" s="387" t="s">
        <v>188</v>
      </c>
      <c r="B182" s="389"/>
      <c r="C182" s="435"/>
      <c r="D182" s="389"/>
      <c r="E182" s="388"/>
      <c r="F182" s="359"/>
      <c r="G182" s="359"/>
      <c r="H182" s="359"/>
      <c r="I182" s="390"/>
      <c r="J182" s="358"/>
      <c r="K182" s="358"/>
      <c r="L182" s="358"/>
      <c r="M182" s="388"/>
      <c r="N182" s="437"/>
      <c r="O182" s="435"/>
      <c r="P182" s="428"/>
      <c r="Q182" s="392"/>
      <c r="R182" s="393">
        <f t="shared" si="4"/>
        <v>0</v>
      </c>
      <c r="S182" s="393">
        <f t="shared" si="4"/>
        <v>0</v>
      </c>
      <c r="T182" s="393">
        <f t="shared" si="4"/>
        <v>0</v>
      </c>
      <c r="U182" s="394">
        <f t="shared" si="5"/>
        <v>0</v>
      </c>
      <c r="W182" s="386"/>
      <c r="X182" s="386"/>
    </row>
    <row r="183" spans="1:24">
      <c r="A183" s="387" t="s">
        <v>188</v>
      </c>
      <c r="B183" s="389"/>
      <c r="C183" s="435"/>
      <c r="D183" s="389"/>
      <c r="E183" s="388"/>
      <c r="F183" s="359"/>
      <c r="G183" s="359"/>
      <c r="H183" s="359"/>
      <c r="I183" s="390"/>
      <c r="J183" s="358"/>
      <c r="K183" s="358"/>
      <c r="L183" s="358"/>
      <c r="M183" s="388"/>
      <c r="N183" s="437"/>
      <c r="O183" s="435"/>
      <c r="P183" s="428"/>
      <c r="Q183" s="392"/>
      <c r="R183" s="393">
        <f t="shared" si="4"/>
        <v>0</v>
      </c>
      <c r="S183" s="393">
        <f t="shared" si="4"/>
        <v>0</v>
      </c>
      <c r="T183" s="393">
        <f t="shared" si="4"/>
        <v>0</v>
      </c>
      <c r="U183" s="394">
        <f t="shared" si="5"/>
        <v>0</v>
      </c>
      <c r="W183" s="386"/>
      <c r="X183" s="386"/>
    </row>
    <row r="184" spans="1:24">
      <c r="A184" s="387" t="s">
        <v>188</v>
      </c>
      <c r="B184" s="389"/>
      <c r="C184" s="435"/>
      <c r="D184" s="389"/>
      <c r="E184" s="388"/>
      <c r="F184" s="359"/>
      <c r="G184" s="359"/>
      <c r="H184" s="359"/>
      <c r="I184" s="390"/>
      <c r="J184" s="358"/>
      <c r="K184" s="358"/>
      <c r="L184" s="358"/>
      <c r="M184" s="388"/>
      <c r="N184" s="437"/>
      <c r="O184" s="435"/>
      <c r="P184" s="428"/>
      <c r="Q184" s="392"/>
      <c r="R184" s="393">
        <f t="shared" si="4"/>
        <v>0</v>
      </c>
      <c r="S184" s="393">
        <f t="shared" si="4"/>
        <v>0</v>
      </c>
      <c r="T184" s="393">
        <f t="shared" si="4"/>
        <v>0</v>
      </c>
      <c r="U184" s="394">
        <f t="shared" si="5"/>
        <v>0</v>
      </c>
      <c r="W184" s="386"/>
      <c r="X184" s="386"/>
    </row>
    <row r="185" spans="1:24">
      <c r="A185" s="387" t="s">
        <v>188</v>
      </c>
      <c r="B185" s="389"/>
      <c r="C185" s="435"/>
      <c r="D185" s="389"/>
      <c r="E185" s="388"/>
      <c r="F185" s="359"/>
      <c r="G185" s="359"/>
      <c r="H185" s="359"/>
      <c r="I185" s="390"/>
      <c r="J185" s="358"/>
      <c r="K185" s="358"/>
      <c r="L185" s="358"/>
      <c r="M185" s="388"/>
      <c r="N185" s="437"/>
      <c r="O185" s="435"/>
      <c r="P185" s="428"/>
      <c r="Q185" s="392"/>
      <c r="R185" s="393">
        <f t="shared" si="4"/>
        <v>0</v>
      </c>
      <c r="S185" s="393">
        <f t="shared" si="4"/>
        <v>0</v>
      </c>
      <c r="T185" s="393">
        <f t="shared" si="4"/>
        <v>0</v>
      </c>
      <c r="U185" s="394">
        <f t="shared" si="5"/>
        <v>0</v>
      </c>
      <c r="W185" s="386"/>
      <c r="X185" s="386"/>
    </row>
    <row r="186" spans="1:24">
      <c r="A186" s="387" t="s">
        <v>188</v>
      </c>
      <c r="B186" s="389"/>
      <c r="C186" s="435"/>
      <c r="D186" s="389"/>
      <c r="E186" s="388"/>
      <c r="F186" s="359"/>
      <c r="G186" s="359"/>
      <c r="H186" s="359"/>
      <c r="I186" s="390"/>
      <c r="J186" s="358"/>
      <c r="K186" s="358"/>
      <c r="L186" s="358"/>
      <c r="M186" s="388"/>
      <c r="N186" s="437"/>
      <c r="O186" s="435"/>
      <c r="P186" s="428"/>
      <c r="Q186" s="392"/>
      <c r="R186" s="393">
        <f t="shared" si="4"/>
        <v>0</v>
      </c>
      <c r="S186" s="393">
        <f t="shared" si="4"/>
        <v>0</v>
      </c>
      <c r="T186" s="393">
        <f t="shared" si="4"/>
        <v>0</v>
      </c>
      <c r="U186" s="394">
        <f t="shared" si="5"/>
        <v>0</v>
      </c>
      <c r="W186" s="386"/>
      <c r="X186" s="386"/>
    </row>
    <row r="187" spans="1:24">
      <c r="A187" s="387" t="s">
        <v>188</v>
      </c>
      <c r="B187" s="389"/>
      <c r="C187" s="435"/>
      <c r="D187" s="389"/>
      <c r="E187" s="388"/>
      <c r="F187" s="359"/>
      <c r="G187" s="359"/>
      <c r="H187" s="359"/>
      <c r="I187" s="390"/>
      <c r="J187" s="358"/>
      <c r="K187" s="358"/>
      <c r="L187" s="358"/>
      <c r="M187" s="388"/>
      <c r="N187" s="437"/>
      <c r="O187" s="435"/>
      <c r="P187" s="428"/>
      <c r="Q187" s="392"/>
      <c r="R187" s="393">
        <f t="shared" si="4"/>
        <v>0</v>
      </c>
      <c r="S187" s="393">
        <f t="shared" si="4"/>
        <v>0</v>
      </c>
      <c r="T187" s="393">
        <f t="shared" si="4"/>
        <v>0</v>
      </c>
      <c r="U187" s="394">
        <f t="shared" si="5"/>
        <v>0</v>
      </c>
      <c r="W187" s="386"/>
      <c r="X187" s="386"/>
    </row>
    <row r="188" spans="1:24">
      <c r="A188" s="387" t="s">
        <v>188</v>
      </c>
      <c r="B188" s="389"/>
      <c r="C188" s="435"/>
      <c r="D188" s="389"/>
      <c r="E188" s="388"/>
      <c r="F188" s="359"/>
      <c r="G188" s="359"/>
      <c r="H188" s="359"/>
      <c r="I188" s="390"/>
      <c r="J188" s="358"/>
      <c r="K188" s="358"/>
      <c r="L188" s="358"/>
      <c r="M188" s="388"/>
      <c r="N188" s="437"/>
      <c r="O188" s="435"/>
      <c r="P188" s="428"/>
      <c r="Q188" s="392"/>
      <c r="R188" s="393">
        <f t="shared" si="4"/>
        <v>0</v>
      </c>
      <c r="S188" s="393">
        <f t="shared" si="4"/>
        <v>0</v>
      </c>
      <c r="T188" s="393">
        <f t="shared" si="4"/>
        <v>0</v>
      </c>
      <c r="U188" s="394">
        <f t="shared" si="5"/>
        <v>0</v>
      </c>
      <c r="W188" s="386"/>
      <c r="X188" s="386"/>
    </row>
    <row r="189" spans="1:24">
      <c r="A189" s="387" t="s">
        <v>188</v>
      </c>
      <c r="B189" s="389"/>
      <c r="C189" s="435"/>
      <c r="D189" s="389"/>
      <c r="E189" s="388"/>
      <c r="F189" s="359"/>
      <c r="G189" s="359"/>
      <c r="H189" s="359"/>
      <c r="I189" s="390"/>
      <c r="J189" s="358"/>
      <c r="K189" s="358"/>
      <c r="L189" s="358"/>
      <c r="M189" s="388"/>
      <c r="N189" s="437"/>
      <c r="O189" s="435"/>
      <c r="P189" s="428"/>
      <c r="Q189" s="392"/>
      <c r="R189" s="393">
        <f t="shared" si="4"/>
        <v>0</v>
      </c>
      <c r="S189" s="393">
        <f t="shared" si="4"/>
        <v>0</v>
      </c>
      <c r="T189" s="393">
        <f t="shared" si="4"/>
        <v>0</v>
      </c>
      <c r="U189" s="394">
        <f t="shared" si="5"/>
        <v>0</v>
      </c>
      <c r="W189" s="386"/>
      <c r="X189" s="386"/>
    </row>
    <row r="190" spans="1:24">
      <c r="A190" s="387" t="s">
        <v>188</v>
      </c>
      <c r="B190" s="389"/>
      <c r="C190" s="435"/>
      <c r="D190" s="389"/>
      <c r="E190" s="388"/>
      <c r="F190" s="359"/>
      <c r="G190" s="359"/>
      <c r="H190" s="359"/>
      <c r="I190" s="390"/>
      <c r="J190" s="358"/>
      <c r="K190" s="358"/>
      <c r="L190" s="358"/>
      <c r="M190" s="388"/>
      <c r="N190" s="437"/>
      <c r="O190" s="435"/>
      <c r="P190" s="428"/>
      <c r="Q190" s="392"/>
      <c r="R190" s="393">
        <f t="shared" si="4"/>
        <v>0</v>
      </c>
      <c r="S190" s="393">
        <f t="shared" si="4"/>
        <v>0</v>
      </c>
      <c r="T190" s="393">
        <f t="shared" si="4"/>
        <v>0</v>
      </c>
      <c r="U190" s="394">
        <f t="shared" si="5"/>
        <v>0</v>
      </c>
      <c r="W190" s="386"/>
      <c r="X190" s="386"/>
    </row>
    <row r="191" spans="1:24">
      <c r="A191" s="387" t="s">
        <v>188</v>
      </c>
      <c r="B191" s="389"/>
      <c r="C191" s="435"/>
      <c r="D191" s="389"/>
      <c r="E191" s="388"/>
      <c r="F191" s="359"/>
      <c r="G191" s="359"/>
      <c r="H191" s="359"/>
      <c r="I191" s="390"/>
      <c r="J191" s="358"/>
      <c r="K191" s="358"/>
      <c r="L191" s="358"/>
      <c r="M191" s="388"/>
      <c r="N191" s="437"/>
      <c r="O191" s="435"/>
      <c r="P191" s="428"/>
      <c r="Q191" s="392"/>
      <c r="R191" s="393">
        <f t="shared" si="4"/>
        <v>0</v>
      </c>
      <c r="S191" s="393">
        <f t="shared" si="4"/>
        <v>0</v>
      </c>
      <c r="T191" s="393">
        <f t="shared" si="4"/>
        <v>0</v>
      </c>
      <c r="U191" s="394">
        <f t="shared" si="5"/>
        <v>0</v>
      </c>
      <c r="W191" s="386"/>
      <c r="X191" s="386"/>
    </row>
    <row r="192" spans="1:24">
      <c r="A192" s="387" t="s">
        <v>188</v>
      </c>
      <c r="B192" s="389"/>
      <c r="C192" s="435"/>
      <c r="D192" s="389"/>
      <c r="E192" s="388"/>
      <c r="F192" s="359"/>
      <c r="G192" s="359"/>
      <c r="H192" s="359"/>
      <c r="I192" s="390"/>
      <c r="J192" s="358"/>
      <c r="K192" s="358"/>
      <c r="L192" s="358"/>
      <c r="M192" s="388"/>
      <c r="N192" s="437"/>
      <c r="O192" s="435"/>
      <c r="P192" s="428"/>
      <c r="Q192" s="392"/>
      <c r="R192" s="393">
        <f t="shared" si="4"/>
        <v>0</v>
      </c>
      <c r="S192" s="393">
        <f t="shared" si="4"/>
        <v>0</v>
      </c>
      <c r="T192" s="393">
        <f t="shared" si="4"/>
        <v>0</v>
      </c>
      <c r="U192" s="394">
        <f t="shared" si="5"/>
        <v>0</v>
      </c>
      <c r="W192" s="386"/>
      <c r="X192" s="386"/>
    </row>
    <row r="193" spans="1:24">
      <c r="A193" s="387" t="s">
        <v>188</v>
      </c>
      <c r="B193" s="389"/>
      <c r="C193" s="435"/>
      <c r="D193" s="389"/>
      <c r="E193" s="388"/>
      <c r="F193" s="359"/>
      <c r="G193" s="359"/>
      <c r="H193" s="359"/>
      <c r="I193" s="390"/>
      <c r="J193" s="358"/>
      <c r="K193" s="358"/>
      <c r="L193" s="358"/>
      <c r="M193" s="388"/>
      <c r="N193" s="437"/>
      <c r="O193" s="435"/>
      <c r="P193" s="428"/>
      <c r="Q193" s="392"/>
      <c r="R193" s="393">
        <f t="shared" si="4"/>
        <v>0</v>
      </c>
      <c r="S193" s="393">
        <f t="shared" si="4"/>
        <v>0</v>
      </c>
      <c r="T193" s="393">
        <f t="shared" si="4"/>
        <v>0</v>
      </c>
      <c r="U193" s="394">
        <f t="shared" si="5"/>
        <v>0</v>
      </c>
      <c r="W193" s="386"/>
      <c r="X193" s="386"/>
    </row>
    <row r="194" spans="1:24">
      <c r="A194" s="387" t="s">
        <v>188</v>
      </c>
      <c r="B194" s="389"/>
      <c r="C194" s="435"/>
      <c r="D194" s="389"/>
      <c r="E194" s="388"/>
      <c r="F194" s="359"/>
      <c r="G194" s="359"/>
      <c r="H194" s="359"/>
      <c r="I194" s="390"/>
      <c r="J194" s="358"/>
      <c r="K194" s="358"/>
      <c r="L194" s="358"/>
      <c r="M194" s="388"/>
      <c r="N194" s="437"/>
      <c r="O194" s="435"/>
      <c r="P194" s="428"/>
      <c r="Q194" s="392"/>
      <c r="R194" s="393">
        <f t="shared" si="4"/>
        <v>0</v>
      </c>
      <c r="S194" s="393">
        <f t="shared" si="4"/>
        <v>0</v>
      </c>
      <c r="T194" s="393">
        <f t="shared" si="4"/>
        <v>0</v>
      </c>
      <c r="U194" s="394">
        <f t="shared" si="5"/>
        <v>0</v>
      </c>
      <c r="W194" s="386"/>
      <c r="X194" s="386"/>
    </row>
    <row r="195" spans="1:24">
      <c r="A195" s="387" t="s">
        <v>188</v>
      </c>
      <c r="B195" s="389"/>
      <c r="C195" s="435"/>
      <c r="D195" s="389"/>
      <c r="E195" s="388"/>
      <c r="F195" s="359"/>
      <c r="G195" s="359"/>
      <c r="H195" s="359"/>
      <c r="I195" s="390"/>
      <c r="J195" s="358"/>
      <c r="K195" s="358"/>
      <c r="L195" s="358"/>
      <c r="M195" s="388"/>
      <c r="N195" s="437"/>
      <c r="O195" s="435"/>
      <c r="P195" s="428"/>
      <c r="Q195" s="392"/>
      <c r="R195" s="393">
        <f t="shared" si="4"/>
        <v>0</v>
      </c>
      <c r="S195" s="393">
        <f t="shared" si="4"/>
        <v>0</v>
      </c>
      <c r="T195" s="393">
        <f t="shared" si="4"/>
        <v>0</v>
      </c>
      <c r="U195" s="394">
        <f t="shared" si="5"/>
        <v>0</v>
      </c>
      <c r="W195" s="386"/>
      <c r="X195" s="386"/>
    </row>
    <row r="196" spans="1:24">
      <c r="A196" s="387" t="s">
        <v>188</v>
      </c>
      <c r="B196" s="389"/>
      <c r="C196" s="435"/>
      <c r="D196" s="389"/>
      <c r="E196" s="388"/>
      <c r="F196" s="359"/>
      <c r="G196" s="359"/>
      <c r="H196" s="359"/>
      <c r="I196" s="390"/>
      <c r="J196" s="358"/>
      <c r="K196" s="358"/>
      <c r="L196" s="358"/>
      <c r="M196" s="388"/>
      <c r="N196" s="437"/>
      <c r="O196" s="435"/>
      <c r="P196" s="428"/>
      <c r="Q196" s="392"/>
      <c r="R196" s="393">
        <f t="shared" si="4"/>
        <v>0</v>
      </c>
      <c r="S196" s="393">
        <f t="shared" si="4"/>
        <v>0</v>
      </c>
      <c r="T196" s="393">
        <f t="shared" si="4"/>
        <v>0</v>
      </c>
      <c r="U196" s="394">
        <f t="shared" si="5"/>
        <v>0</v>
      </c>
      <c r="W196" s="386"/>
      <c r="X196" s="386"/>
    </row>
    <row r="197" spans="1:24">
      <c r="A197" s="387" t="s">
        <v>188</v>
      </c>
      <c r="B197" s="389"/>
      <c r="C197" s="435"/>
      <c r="D197" s="389"/>
      <c r="E197" s="388"/>
      <c r="F197" s="359"/>
      <c r="G197" s="359"/>
      <c r="H197" s="359"/>
      <c r="I197" s="390"/>
      <c r="J197" s="358"/>
      <c r="K197" s="358"/>
      <c r="L197" s="358"/>
      <c r="M197" s="388"/>
      <c r="N197" s="437"/>
      <c r="O197" s="435"/>
      <c r="P197" s="428"/>
      <c r="Q197" s="392"/>
      <c r="R197" s="393">
        <f t="shared" si="4"/>
        <v>0</v>
      </c>
      <c r="S197" s="393">
        <f t="shared" si="4"/>
        <v>0</v>
      </c>
      <c r="T197" s="393">
        <f t="shared" si="4"/>
        <v>0</v>
      </c>
      <c r="U197" s="394">
        <f t="shared" si="5"/>
        <v>0</v>
      </c>
      <c r="W197" s="386"/>
      <c r="X197" s="386"/>
    </row>
    <row r="198" spans="1:24">
      <c r="A198" s="387" t="s">
        <v>188</v>
      </c>
      <c r="B198" s="389"/>
      <c r="C198" s="435"/>
      <c r="D198" s="389"/>
      <c r="E198" s="388"/>
      <c r="F198" s="359"/>
      <c r="G198" s="359"/>
      <c r="H198" s="359"/>
      <c r="I198" s="390"/>
      <c r="J198" s="358"/>
      <c r="K198" s="358"/>
      <c r="L198" s="358"/>
      <c r="M198" s="388"/>
      <c r="N198" s="437"/>
      <c r="O198" s="435"/>
      <c r="P198" s="428"/>
      <c r="Q198" s="392"/>
      <c r="R198" s="393">
        <f t="shared" si="4"/>
        <v>0</v>
      </c>
      <c r="S198" s="393">
        <f t="shared" si="4"/>
        <v>0</v>
      </c>
      <c r="T198" s="393">
        <f t="shared" si="4"/>
        <v>0</v>
      </c>
      <c r="U198" s="394">
        <f t="shared" si="5"/>
        <v>0</v>
      </c>
      <c r="W198" s="386"/>
      <c r="X198" s="386"/>
    </row>
    <row r="199" spans="1:24">
      <c r="A199" s="387" t="s">
        <v>188</v>
      </c>
      <c r="B199" s="389"/>
      <c r="C199" s="435"/>
      <c r="D199" s="389"/>
      <c r="E199" s="388"/>
      <c r="F199" s="359"/>
      <c r="G199" s="359"/>
      <c r="H199" s="359"/>
      <c r="I199" s="390"/>
      <c r="J199" s="358"/>
      <c r="K199" s="358"/>
      <c r="L199" s="358"/>
      <c r="M199" s="388"/>
      <c r="N199" s="437"/>
      <c r="O199" s="435"/>
      <c r="P199" s="428"/>
      <c r="Q199" s="392"/>
      <c r="R199" s="393">
        <f t="shared" si="4"/>
        <v>0</v>
      </c>
      <c r="S199" s="393">
        <f t="shared" si="4"/>
        <v>0</v>
      </c>
      <c r="T199" s="393">
        <f t="shared" si="4"/>
        <v>0</v>
      </c>
      <c r="U199" s="394">
        <f t="shared" si="5"/>
        <v>0</v>
      </c>
      <c r="W199" s="386"/>
      <c r="X199" s="386"/>
    </row>
    <row r="200" spans="1:24">
      <c r="A200" s="387" t="s">
        <v>188</v>
      </c>
      <c r="B200" s="389"/>
      <c r="C200" s="435"/>
      <c r="D200" s="389"/>
      <c r="E200" s="388"/>
      <c r="F200" s="359"/>
      <c r="G200" s="359"/>
      <c r="H200" s="359"/>
      <c r="I200" s="390"/>
      <c r="J200" s="358"/>
      <c r="K200" s="358"/>
      <c r="L200" s="358"/>
      <c r="M200" s="388"/>
      <c r="N200" s="437"/>
      <c r="O200" s="435"/>
      <c r="P200" s="428"/>
      <c r="Q200" s="392"/>
      <c r="R200" s="393">
        <f t="shared" si="4"/>
        <v>0</v>
      </c>
      <c r="S200" s="393">
        <f t="shared" si="4"/>
        <v>0</v>
      </c>
      <c r="T200" s="393">
        <f t="shared" si="4"/>
        <v>0</v>
      </c>
      <c r="U200" s="394">
        <f t="shared" si="5"/>
        <v>0</v>
      </c>
      <c r="W200" s="386"/>
      <c r="X200" s="386"/>
    </row>
    <row r="201" spans="1:24">
      <c r="A201" s="387" t="s">
        <v>188</v>
      </c>
      <c r="B201" s="389"/>
      <c r="C201" s="435"/>
      <c r="D201" s="389"/>
      <c r="E201" s="388"/>
      <c r="F201" s="359"/>
      <c r="G201" s="359"/>
      <c r="H201" s="359"/>
      <c r="I201" s="390"/>
      <c r="J201" s="358"/>
      <c r="K201" s="358"/>
      <c r="L201" s="358"/>
      <c r="M201" s="388"/>
      <c r="N201" s="437"/>
      <c r="O201" s="435"/>
      <c r="P201" s="428"/>
      <c r="Q201" s="392"/>
      <c r="R201" s="393">
        <f t="shared" si="4"/>
        <v>0</v>
      </c>
      <c r="S201" s="393">
        <f t="shared" si="4"/>
        <v>0</v>
      </c>
      <c r="T201" s="393">
        <f t="shared" si="4"/>
        <v>0</v>
      </c>
      <c r="U201" s="394">
        <f t="shared" si="5"/>
        <v>0</v>
      </c>
      <c r="W201" s="386"/>
      <c r="X201" s="386"/>
    </row>
    <row r="202" spans="1:24">
      <c r="A202" s="387" t="s">
        <v>188</v>
      </c>
      <c r="B202" s="389"/>
      <c r="C202" s="435"/>
      <c r="D202" s="389"/>
      <c r="E202" s="388"/>
      <c r="F202" s="359"/>
      <c r="G202" s="359"/>
      <c r="H202" s="359"/>
      <c r="I202" s="390"/>
      <c r="J202" s="358"/>
      <c r="K202" s="358"/>
      <c r="L202" s="358"/>
      <c r="M202" s="388"/>
      <c r="N202" s="437"/>
      <c r="O202" s="435"/>
      <c r="P202" s="428"/>
      <c r="Q202" s="392"/>
      <c r="R202" s="393">
        <f t="shared" si="4"/>
        <v>0</v>
      </c>
      <c r="S202" s="393">
        <f t="shared" si="4"/>
        <v>0</v>
      </c>
      <c r="T202" s="393">
        <f t="shared" si="4"/>
        <v>0</v>
      </c>
      <c r="U202" s="394">
        <f t="shared" si="5"/>
        <v>0</v>
      </c>
      <c r="W202" s="386"/>
      <c r="X202" s="386"/>
    </row>
    <row r="203" spans="1:24">
      <c r="A203" s="387" t="s">
        <v>188</v>
      </c>
      <c r="B203" s="389"/>
      <c r="C203" s="435"/>
      <c r="D203" s="389"/>
      <c r="E203" s="388"/>
      <c r="F203" s="359"/>
      <c r="G203" s="359"/>
      <c r="H203" s="359"/>
      <c r="I203" s="390"/>
      <c r="J203" s="358"/>
      <c r="K203" s="358"/>
      <c r="L203" s="358"/>
      <c r="M203" s="388"/>
      <c r="N203" s="437"/>
      <c r="O203" s="435"/>
      <c r="P203" s="428"/>
      <c r="Q203" s="392"/>
      <c r="R203" s="393">
        <f t="shared" si="4"/>
        <v>0</v>
      </c>
      <c r="S203" s="393">
        <f t="shared" si="4"/>
        <v>0</v>
      </c>
      <c r="T203" s="393">
        <f t="shared" si="4"/>
        <v>0</v>
      </c>
      <c r="U203" s="394">
        <f t="shared" si="5"/>
        <v>0</v>
      </c>
      <c r="W203" s="386"/>
      <c r="X203" s="386"/>
    </row>
    <row r="204" spans="1:24">
      <c r="A204" s="387" t="s">
        <v>188</v>
      </c>
      <c r="B204" s="389"/>
      <c r="C204" s="435"/>
      <c r="D204" s="389"/>
      <c r="E204" s="388"/>
      <c r="F204" s="359"/>
      <c r="G204" s="359"/>
      <c r="H204" s="359"/>
      <c r="I204" s="390"/>
      <c r="J204" s="358"/>
      <c r="K204" s="358"/>
      <c r="L204" s="358"/>
      <c r="M204" s="388"/>
      <c r="N204" s="437"/>
      <c r="O204" s="435"/>
      <c r="P204" s="428"/>
      <c r="Q204" s="392"/>
      <c r="R204" s="393">
        <f t="shared" si="4"/>
        <v>0</v>
      </c>
      <c r="S204" s="393">
        <f t="shared" si="4"/>
        <v>0</v>
      </c>
      <c r="T204" s="393">
        <f t="shared" si="4"/>
        <v>0</v>
      </c>
      <c r="U204" s="394">
        <f t="shared" si="5"/>
        <v>0</v>
      </c>
      <c r="W204" s="386"/>
      <c r="X204" s="386"/>
    </row>
    <row r="205" spans="1:24">
      <c r="A205" s="387" t="s">
        <v>188</v>
      </c>
      <c r="B205" s="389"/>
      <c r="C205" s="435"/>
      <c r="D205" s="389"/>
      <c r="E205" s="388"/>
      <c r="F205" s="359"/>
      <c r="G205" s="359"/>
      <c r="H205" s="359"/>
      <c r="I205" s="390"/>
      <c r="J205" s="358"/>
      <c r="K205" s="358"/>
      <c r="L205" s="358"/>
      <c r="M205" s="388"/>
      <c r="N205" s="437"/>
      <c r="O205" s="435"/>
      <c r="P205" s="428"/>
      <c r="Q205" s="392"/>
      <c r="R205" s="393">
        <f t="shared" ref="R205:T268" si="6">IFERROR(F205*J205,0)</f>
        <v>0</v>
      </c>
      <c r="S205" s="393">
        <f t="shared" si="6"/>
        <v>0</v>
      </c>
      <c r="T205" s="393">
        <f t="shared" si="6"/>
        <v>0</v>
      </c>
      <c r="U205" s="394">
        <f t="shared" ref="U205:U268" si="7">IFERROR(R205+S205+T205,0)</f>
        <v>0</v>
      </c>
      <c r="W205" s="386"/>
      <c r="X205" s="386"/>
    </row>
    <row r="206" spans="1:24">
      <c r="A206" s="387" t="s">
        <v>188</v>
      </c>
      <c r="B206" s="389"/>
      <c r="C206" s="435"/>
      <c r="D206" s="389"/>
      <c r="E206" s="388"/>
      <c r="F206" s="359"/>
      <c r="G206" s="359"/>
      <c r="H206" s="359"/>
      <c r="I206" s="390"/>
      <c r="J206" s="358"/>
      <c r="K206" s="358"/>
      <c r="L206" s="358"/>
      <c r="M206" s="388"/>
      <c r="N206" s="437"/>
      <c r="O206" s="435"/>
      <c r="P206" s="428"/>
      <c r="Q206" s="392"/>
      <c r="R206" s="393">
        <f t="shared" si="6"/>
        <v>0</v>
      </c>
      <c r="S206" s="393">
        <f t="shared" si="6"/>
        <v>0</v>
      </c>
      <c r="T206" s="393">
        <f t="shared" si="6"/>
        <v>0</v>
      </c>
      <c r="U206" s="394">
        <f t="shared" si="7"/>
        <v>0</v>
      </c>
      <c r="W206" s="386"/>
      <c r="X206" s="386"/>
    </row>
    <row r="207" spans="1:24">
      <c r="A207" s="387" t="s">
        <v>188</v>
      </c>
      <c r="B207" s="389"/>
      <c r="C207" s="435"/>
      <c r="D207" s="389"/>
      <c r="E207" s="388"/>
      <c r="F207" s="359"/>
      <c r="G207" s="359"/>
      <c r="H207" s="359"/>
      <c r="I207" s="390"/>
      <c r="J207" s="358"/>
      <c r="K207" s="358"/>
      <c r="L207" s="358"/>
      <c r="M207" s="388"/>
      <c r="N207" s="437"/>
      <c r="O207" s="435"/>
      <c r="P207" s="428"/>
      <c r="Q207" s="392"/>
      <c r="R207" s="393">
        <f t="shared" si="6"/>
        <v>0</v>
      </c>
      <c r="S207" s="393">
        <f t="shared" si="6"/>
        <v>0</v>
      </c>
      <c r="T207" s="393">
        <f t="shared" si="6"/>
        <v>0</v>
      </c>
      <c r="U207" s="394">
        <f t="shared" si="7"/>
        <v>0</v>
      </c>
      <c r="W207" s="386"/>
      <c r="X207" s="386"/>
    </row>
    <row r="208" spans="1:24">
      <c r="A208" s="387" t="s">
        <v>188</v>
      </c>
      <c r="B208" s="389"/>
      <c r="C208" s="435"/>
      <c r="D208" s="389"/>
      <c r="E208" s="388"/>
      <c r="F208" s="359"/>
      <c r="G208" s="359"/>
      <c r="H208" s="359"/>
      <c r="I208" s="390"/>
      <c r="J208" s="358"/>
      <c r="K208" s="358"/>
      <c r="L208" s="358"/>
      <c r="M208" s="388"/>
      <c r="N208" s="437"/>
      <c r="O208" s="435"/>
      <c r="P208" s="428"/>
      <c r="Q208" s="392"/>
      <c r="R208" s="393">
        <f t="shared" si="6"/>
        <v>0</v>
      </c>
      <c r="S208" s="393">
        <f t="shared" si="6"/>
        <v>0</v>
      </c>
      <c r="T208" s="393">
        <f t="shared" si="6"/>
        <v>0</v>
      </c>
      <c r="U208" s="394">
        <f t="shared" si="7"/>
        <v>0</v>
      </c>
      <c r="W208" s="386"/>
      <c r="X208" s="386"/>
    </row>
    <row r="209" spans="1:24">
      <c r="A209" s="387" t="s">
        <v>188</v>
      </c>
      <c r="B209" s="389"/>
      <c r="C209" s="435"/>
      <c r="D209" s="389"/>
      <c r="E209" s="388"/>
      <c r="F209" s="359"/>
      <c r="G209" s="359"/>
      <c r="H209" s="359"/>
      <c r="I209" s="390"/>
      <c r="J209" s="358"/>
      <c r="K209" s="358"/>
      <c r="L209" s="358"/>
      <c r="M209" s="388"/>
      <c r="N209" s="437"/>
      <c r="O209" s="435"/>
      <c r="P209" s="428"/>
      <c r="Q209" s="392"/>
      <c r="R209" s="393">
        <f t="shared" si="6"/>
        <v>0</v>
      </c>
      <c r="S209" s="393">
        <f t="shared" si="6"/>
        <v>0</v>
      </c>
      <c r="T209" s="393">
        <f t="shared" si="6"/>
        <v>0</v>
      </c>
      <c r="U209" s="394">
        <f t="shared" si="7"/>
        <v>0</v>
      </c>
      <c r="W209" s="386"/>
      <c r="X209" s="386"/>
    </row>
    <row r="210" spans="1:24">
      <c r="A210" s="387" t="s">
        <v>188</v>
      </c>
      <c r="B210" s="389"/>
      <c r="C210" s="435"/>
      <c r="D210" s="389"/>
      <c r="E210" s="388"/>
      <c r="F210" s="359"/>
      <c r="G210" s="359"/>
      <c r="H210" s="359"/>
      <c r="I210" s="390"/>
      <c r="J210" s="358"/>
      <c r="K210" s="358"/>
      <c r="L210" s="358"/>
      <c r="M210" s="388"/>
      <c r="N210" s="437"/>
      <c r="O210" s="435"/>
      <c r="P210" s="428"/>
      <c r="Q210" s="392"/>
      <c r="R210" s="393">
        <f t="shared" si="6"/>
        <v>0</v>
      </c>
      <c r="S210" s="393">
        <f t="shared" si="6"/>
        <v>0</v>
      </c>
      <c r="T210" s="393">
        <f t="shared" si="6"/>
        <v>0</v>
      </c>
      <c r="U210" s="394">
        <f t="shared" si="7"/>
        <v>0</v>
      </c>
      <c r="W210" s="386"/>
      <c r="X210" s="386"/>
    </row>
    <row r="211" spans="1:24">
      <c r="A211" s="387" t="s">
        <v>188</v>
      </c>
      <c r="B211" s="389"/>
      <c r="C211" s="435"/>
      <c r="D211" s="389"/>
      <c r="E211" s="388"/>
      <c r="F211" s="359"/>
      <c r="G211" s="359"/>
      <c r="H211" s="359"/>
      <c r="I211" s="390"/>
      <c r="J211" s="358"/>
      <c r="K211" s="358"/>
      <c r="L211" s="358"/>
      <c r="M211" s="388"/>
      <c r="N211" s="437"/>
      <c r="O211" s="435"/>
      <c r="P211" s="428"/>
      <c r="Q211" s="392"/>
      <c r="R211" s="393">
        <f t="shared" si="6"/>
        <v>0</v>
      </c>
      <c r="S211" s="393">
        <f t="shared" si="6"/>
        <v>0</v>
      </c>
      <c r="T211" s="393">
        <f t="shared" si="6"/>
        <v>0</v>
      </c>
      <c r="U211" s="394">
        <f t="shared" si="7"/>
        <v>0</v>
      </c>
      <c r="W211" s="386"/>
      <c r="X211" s="386"/>
    </row>
    <row r="212" spans="1:24">
      <c r="A212" s="387" t="s">
        <v>188</v>
      </c>
      <c r="B212" s="389"/>
      <c r="C212" s="435"/>
      <c r="D212" s="389"/>
      <c r="E212" s="388"/>
      <c r="F212" s="359"/>
      <c r="G212" s="359"/>
      <c r="H212" s="359"/>
      <c r="I212" s="390"/>
      <c r="J212" s="358"/>
      <c r="K212" s="358"/>
      <c r="L212" s="358"/>
      <c r="M212" s="388"/>
      <c r="N212" s="437"/>
      <c r="O212" s="435"/>
      <c r="P212" s="428"/>
      <c r="Q212" s="392"/>
      <c r="R212" s="393">
        <f t="shared" si="6"/>
        <v>0</v>
      </c>
      <c r="S212" s="393">
        <f t="shared" si="6"/>
        <v>0</v>
      </c>
      <c r="T212" s="393">
        <f t="shared" si="6"/>
        <v>0</v>
      </c>
      <c r="U212" s="394">
        <f t="shared" si="7"/>
        <v>0</v>
      </c>
      <c r="W212" s="386"/>
      <c r="X212" s="386"/>
    </row>
    <row r="213" spans="1:24">
      <c r="A213" s="387" t="s">
        <v>188</v>
      </c>
      <c r="B213" s="389"/>
      <c r="C213" s="435"/>
      <c r="D213" s="389"/>
      <c r="E213" s="388"/>
      <c r="F213" s="359"/>
      <c r="G213" s="359"/>
      <c r="H213" s="359"/>
      <c r="I213" s="390"/>
      <c r="J213" s="358"/>
      <c r="K213" s="358"/>
      <c r="L213" s="358"/>
      <c r="M213" s="388"/>
      <c r="N213" s="437"/>
      <c r="O213" s="435"/>
      <c r="P213" s="428"/>
      <c r="Q213" s="392"/>
      <c r="R213" s="393">
        <f t="shared" si="6"/>
        <v>0</v>
      </c>
      <c r="S213" s="393">
        <f t="shared" si="6"/>
        <v>0</v>
      </c>
      <c r="T213" s="393">
        <f t="shared" si="6"/>
        <v>0</v>
      </c>
      <c r="U213" s="394">
        <f t="shared" si="7"/>
        <v>0</v>
      </c>
      <c r="W213" s="386"/>
      <c r="X213" s="386"/>
    </row>
    <row r="214" spans="1:24">
      <c r="A214" s="387" t="s">
        <v>188</v>
      </c>
      <c r="B214" s="389"/>
      <c r="C214" s="435"/>
      <c r="D214" s="389"/>
      <c r="E214" s="388"/>
      <c r="F214" s="359"/>
      <c r="G214" s="359"/>
      <c r="H214" s="359"/>
      <c r="I214" s="390"/>
      <c r="J214" s="358"/>
      <c r="K214" s="358"/>
      <c r="L214" s="358"/>
      <c r="M214" s="388"/>
      <c r="N214" s="437"/>
      <c r="O214" s="435"/>
      <c r="P214" s="428"/>
      <c r="Q214" s="392"/>
      <c r="R214" s="393">
        <f t="shared" si="6"/>
        <v>0</v>
      </c>
      <c r="S214" s="393">
        <f t="shared" si="6"/>
        <v>0</v>
      </c>
      <c r="T214" s="393">
        <f t="shared" si="6"/>
        <v>0</v>
      </c>
      <c r="U214" s="394">
        <f t="shared" si="7"/>
        <v>0</v>
      </c>
      <c r="W214" s="386"/>
      <c r="X214" s="386"/>
    </row>
    <row r="215" spans="1:24">
      <c r="A215" s="387" t="s">
        <v>188</v>
      </c>
      <c r="B215" s="389"/>
      <c r="C215" s="435"/>
      <c r="D215" s="389"/>
      <c r="E215" s="388"/>
      <c r="F215" s="359"/>
      <c r="G215" s="359"/>
      <c r="H215" s="359"/>
      <c r="I215" s="390"/>
      <c r="J215" s="358"/>
      <c r="K215" s="358"/>
      <c r="L215" s="358"/>
      <c r="M215" s="388"/>
      <c r="N215" s="437"/>
      <c r="O215" s="435"/>
      <c r="P215" s="428"/>
      <c r="Q215" s="392"/>
      <c r="R215" s="393">
        <f t="shared" si="6"/>
        <v>0</v>
      </c>
      <c r="S215" s="393">
        <f t="shared" si="6"/>
        <v>0</v>
      </c>
      <c r="T215" s="393">
        <f t="shared" si="6"/>
        <v>0</v>
      </c>
      <c r="U215" s="394">
        <f t="shared" si="7"/>
        <v>0</v>
      </c>
      <c r="W215" s="386"/>
      <c r="X215" s="386"/>
    </row>
    <row r="216" spans="1:24">
      <c r="A216" s="387" t="s">
        <v>188</v>
      </c>
      <c r="B216" s="389"/>
      <c r="C216" s="435"/>
      <c r="D216" s="389"/>
      <c r="E216" s="388"/>
      <c r="F216" s="359"/>
      <c r="G216" s="359"/>
      <c r="H216" s="359"/>
      <c r="I216" s="390"/>
      <c r="J216" s="358"/>
      <c r="K216" s="358"/>
      <c r="L216" s="358"/>
      <c r="M216" s="388"/>
      <c r="N216" s="437"/>
      <c r="O216" s="435"/>
      <c r="P216" s="428"/>
      <c r="Q216" s="392"/>
      <c r="R216" s="393">
        <f t="shared" si="6"/>
        <v>0</v>
      </c>
      <c r="S216" s="393">
        <f t="shared" si="6"/>
        <v>0</v>
      </c>
      <c r="T216" s="393">
        <f t="shared" si="6"/>
        <v>0</v>
      </c>
      <c r="U216" s="394">
        <f t="shared" si="7"/>
        <v>0</v>
      </c>
      <c r="W216" s="386"/>
      <c r="X216" s="386"/>
    </row>
    <row r="217" spans="1:24">
      <c r="A217" s="387" t="s">
        <v>188</v>
      </c>
      <c r="B217" s="389"/>
      <c r="C217" s="435"/>
      <c r="D217" s="389"/>
      <c r="E217" s="388"/>
      <c r="F217" s="359"/>
      <c r="G217" s="359"/>
      <c r="H217" s="359"/>
      <c r="I217" s="390"/>
      <c r="J217" s="358"/>
      <c r="K217" s="358"/>
      <c r="L217" s="358"/>
      <c r="M217" s="388"/>
      <c r="N217" s="437"/>
      <c r="O217" s="435"/>
      <c r="P217" s="428"/>
      <c r="Q217" s="392"/>
      <c r="R217" s="393">
        <f t="shared" si="6"/>
        <v>0</v>
      </c>
      <c r="S217" s="393">
        <f t="shared" si="6"/>
        <v>0</v>
      </c>
      <c r="T217" s="393">
        <f t="shared" si="6"/>
        <v>0</v>
      </c>
      <c r="U217" s="394">
        <f t="shared" si="7"/>
        <v>0</v>
      </c>
      <c r="W217" s="386"/>
      <c r="X217" s="386"/>
    </row>
    <row r="218" spans="1:24">
      <c r="A218" s="387" t="s">
        <v>188</v>
      </c>
      <c r="B218" s="389"/>
      <c r="C218" s="435"/>
      <c r="D218" s="389"/>
      <c r="E218" s="388"/>
      <c r="F218" s="359"/>
      <c r="G218" s="359"/>
      <c r="H218" s="359"/>
      <c r="I218" s="390"/>
      <c r="J218" s="358"/>
      <c r="K218" s="358"/>
      <c r="L218" s="358"/>
      <c r="M218" s="388"/>
      <c r="N218" s="437"/>
      <c r="O218" s="435"/>
      <c r="P218" s="428"/>
      <c r="Q218" s="392"/>
      <c r="R218" s="393">
        <f t="shared" si="6"/>
        <v>0</v>
      </c>
      <c r="S218" s="393">
        <f t="shared" si="6"/>
        <v>0</v>
      </c>
      <c r="T218" s="393">
        <f t="shared" si="6"/>
        <v>0</v>
      </c>
      <c r="U218" s="394">
        <f t="shared" si="7"/>
        <v>0</v>
      </c>
      <c r="W218" s="386"/>
      <c r="X218" s="386"/>
    </row>
    <row r="219" spans="1:24">
      <c r="A219" s="387" t="s">
        <v>188</v>
      </c>
      <c r="B219" s="389"/>
      <c r="C219" s="435"/>
      <c r="D219" s="389"/>
      <c r="E219" s="388"/>
      <c r="F219" s="359"/>
      <c r="G219" s="359"/>
      <c r="H219" s="359"/>
      <c r="I219" s="390"/>
      <c r="J219" s="358"/>
      <c r="K219" s="358"/>
      <c r="L219" s="358"/>
      <c r="M219" s="388"/>
      <c r="N219" s="437"/>
      <c r="O219" s="435"/>
      <c r="P219" s="428"/>
      <c r="Q219" s="392"/>
      <c r="R219" s="393">
        <f t="shared" si="6"/>
        <v>0</v>
      </c>
      <c r="S219" s="393">
        <f t="shared" si="6"/>
        <v>0</v>
      </c>
      <c r="T219" s="393">
        <f t="shared" si="6"/>
        <v>0</v>
      </c>
      <c r="U219" s="394">
        <f t="shared" si="7"/>
        <v>0</v>
      </c>
      <c r="W219" s="386"/>
      <c r="X219" s="386"/>
    </row>
    <row r="220" spans="1:24">
      <c r="A220" s="387" t="s">
        <v>188</v>
      </c>
      <c r="B220" s="389"/>
      <c r="C220" s="435"/>
      <c r="D220" s="389"/>
      <c r="E220" s="388"/>
      <c r="F220" s="359"/>
      <c r="G220" s="359"/>
      <c r="H220" s="359"/>
      <c r="I220" s="390"/>
      <c r="J220" s="358"/>
      <c r="K220" s="358"/>
      <c r="L220" s="358"/>
      <c r="M220" s="388"/>
      <c r="N220" s="437"/>
      <c r="O220" s="435"/>
      <c r="P220" s="428"/>
      <c r="Q220" s="392"/>
      <c r="R220" s="393">
        <f t="shared" si="6"/>
        <v>0</v>
      </c>
      <c r="S220" s="393">
        <f t="shared" si="6"/>
        <v>0</v>
      </c>
      <c r="T220" s="393">
        <f t="shared" si="6"/>
        <v>0</v>
      </c>
      <c r="U220" s="394">
        <f t="shared" si="7"/>
        <v>0</v>
      </c>
      <c r="W220" s="386"/>
      <c r="X220" s="386"/>
    </row>
    <row r="221" spans="1:24">
      <c r="A221" s="387" t="s">
        <v>188</v>
      </c>
      <c r="B221" s="389"/>
      <c r="C221" s="435"/>
      <c r="D221" s="389"/>
      <c r="E221" s="388"/>
      <c r="F221" s="359"/>
      <c r="G221" s="359"/>
      <c r="H221" s="359"/>
      <c r="I221" s="390"/>
      <c r="J221" s="358"/>
      <c r="K221" s="358"/>
      <c r="L221" s="358"/>
      <c r="M221" s="388"/>
      <c r="N221" s="437"/>
      <c r="O221" s="435"/>
      <c r="P221" s="428"/>
      <c r="Q221" s="392"/>
      <c r="R221" s="393">
        <f t="shared" si="6"/>
        <v>0</v>
      </c>
      <c r="S221" s="393">
        <f t="shared" si="6"/>
        <v>0</v>
      </c>
      <c r="T221" s="393">
        <f t="shared" si="6"/>
        <v>0</v>
      </c>
      <c r="U221" s="394">
        <f t="shared" si="7"/>
        <v>0</v>
      </c>
      <c r="W221" s="386"/>
      <c r="X221" s="386"/>
    </row>
    <row r="222" spans="1:24">
      <c r="A222" s="387" t="s">
        <v>188</v>
      </c>
      <c r="B222" s="389"/>
      <c r="C222" s="435"/>
      <c r="D222" s="389"/>
      <c r="E222" s="388"/>
      <c r="F222" s="359"/>
      <c r="G222" s="359"/>
      <c r="H222" s="359"/>
      <c r="I222" s="390"/>
      <c r="J222" s="358"/>
      <c r="K222" s="358"/>
      <c r="L222" s="358"/>
      <c r="M222" s="388"/>
      <c r="N222" s="437"/>
      <c r="O222" s="435"/>
      <c r="P222" s="428"/>
      <c r="Q222" s="392"/>
      <c r="R222" s="393">
        <f t="shared" si="6"/>
        <v>0</v>
      </c>
      <c r="S222" s="393">
        <f t="shared" si="6"/>
        <v>0</v>
      </c>
      <c r="T222" s="393">
        <f t="shared" si="6"/>
        <v>0</v>
      </c>
      <c r="U222" s="394">
        <f t="shared" si="7"/>
        <v>0</v>
      </c>
      <c r="W222" s="386"/>
      <c r="X222" s="386"/>
    </row>
    <row r="223" spans="1:24">
      <c r="A223" s="387" t="s">
        <v>188</v>
      </c>
      <c r="B223" s="389"/>
      <c r="C223" s="435"/>
      <c r="D223" s="389"/>
      <c r="E223" s="388"/>
      <c r="F223" s="359"/>
      <c r="G223" s="359"/>
      <c r="H223" s="359"/>
      <c r="I223" s="390"/>
      <c r="J223" s="358"/>
      <c r="K223" s="358"/>
      <c r="L223" s="358"/>
      <c r="M223" s="388"/>
      <c r="N223" s="437"/>
      <c r="O223" s="435"/>
      <c r="P223" s="428"/>
      <c r="Q223" s="392"/>
      <c r="R223" s="393">
        <f t="shared" si="6"/>
        <v>0</v>
      </c>
      <c r="S223" s="393">
        <f t="shared" si="6"/>
        <v>0</v>
      </c>
      <c r="T223" s="393">
        <f t="shared" si="6"/>
        <v>0</v>
      </c>
      <c r="U223" s="394">
        <f t="shared" si="7"/>
        <v>0</v>
      </c>
      <c r="W223" s="386"/>
      <c r="X223" s="386"/>
    </row>
    <row r="224" spans="1:24">
      <c r="A224" s="387" t="s">
        <v>188</v>
      </c>
      <c r="B224" s="389"/>
      <c r="C224" s="435"/>
      <c r="D224" s="389"/>
      <c r="E224" s="388"/>
      <c r="F224" s="359"/>
      <c r="G224" s="359"/>
      <c r="H224" s="359"/>
      <c r="I224" s="390"/>
      <c r="J224" s="358"/>
      <c r="K224" s="358"/>
      <c r="L224" s="358"/>
      <c r="M224" s="388"/>
      <c r="N224" s="437"/>
      <c r="O224" s="435"/>
      <c r="P224" s="428"/>
      <c r="Q224" s="392"/>
      <c r="R224" s="393">
        <f t="shared" si="6"/>
        <v>0</v>
      </c>
      <c r="S224" s="393">
        <f t="shared" si="6"/>
        <v>0</v>
      </c>
      <c r="T224" s="393">
        <f t="shared" si="6"/>
        <v>0</v>
      </c>
      <c r="U224" s="394">
        <f t="shared" si="7"/>
        <v>0</v>
      </c>
      <c r="W224" s="386"/>
      <c r="X224" s="386"/>
    </row>
    <row r="225" spans="1:24">
      <c r="A225" s="387" t="s">
        <v>188</v>
      </c>
      <c r="B225" s="389"/>
      <c r="C225" s="435"/>
      <c r="D225" s="389"/>
      <c r="E225" s="388"/>
      <c r="F225" s="359"/>
      <c r="G225" s="359"/>
      <c r="H225" s="359"/>
      <c r="I225" s="390"/>
      <c r="J225" s="358"/>
      <c r="K225" s="358"/>
      <c r="L225" s="358"/>
      <c r="M225" s="388"/>
      <c r="N225" s="437"/>
      <c r="O225" s="435"/>
      <c r="P225" s="428"/>
      <c r="Q225" s="392"/>
      <c r="R225" s="393">
        <f t="shared" si="6"/>
        <v>0</v>
      </c>
      <c r="S225" s="393">
        <f t="shared" si="6"/>
        <v>0</v>
      </c>
      <c r="T225" s="393">
        <f t="shared" si="6"/>
        <v>0</v>
      </c>
      <c r="U225" s="394">
        <f t="shared" si="7"/>
        <v>0</v>
      </c>
      <c r="W225" s="386"/>
      <c r="X225" s="386"/>
    </row>
    <row r="226" spans="1:24">
      <c r="A226" s="387" t="s">
        <v>188</v>
      </c>
      <c r="B226" s="389"/>
      <c r="C226" s="435"/>
      <c r="D226" s="389"/>
      <c r="E226" s="388"/>
      <c r="F226" s="359"/>
      <c r="G226" s="359"/>
      <c r="H226" s="359"/>
      <c r="I226" s="390"/>
      <c r="J226" s="358"/>
      <c r="K226" s="358"/>
      <c r="L226" s="358"/>
      <c r="M226" s="388"/>
      <c r="N226" s="437"/>
      <c r="O226" s="435"/>
      <c r="P226" s="428"/>
      <c r="Q226" s="392"/>
      <c r="R226" s="393">
        <f t="shared" si="6"/>
        <v>0</v>
      </c>
      <c r="S226" s="393">
        <f t="shared" si="6"/>
        <v>0</v>
      </c>
      <c r="T226" s="393">
        <f t="shared" si="6"/>
        <v>0</v>
      </c>
      <c r="U226" s="394">
        <f t="shared" si="7"/>
        <v>0</v>
      </c>
      <c r="W226" s="386"/>
      <c r="X226" s="386"/>
    </row>
    <row r="227" spans="1:24">
      <c r="A227" s="387" t="s">
        <v>188</v>
      </c>
      <c r="B227" s="389"/>
      <c r="C227" s="435"/>
      <c r="D227" s="389"/>
      <c r="E227" s="388"/>
      <c r="F227" s="359"/>
      <c r="G227" s="359"/>
      <c r="H227" s="359"/>
      <c r="I227" s="390"/>
      <c r="J227" s="358"/>
      <c r="K227" s="358"/>
      <c r="L227" s="358"/>
      <c r="M227" s="388"/>
      <c r="N227" s="437"/>
      <c r="O227" s="435"/>
      <c r="P227" s="428"/>
      <c r="Q227" s="392"/>
      <c r="R227" s="393">
        <f t="shared" si="6"/>
        <v>0</v>
      </c>
      <c r="S227" s="393">
        <f t="shared" si="6"/>
        <v>0</v>
      </c>
      <c r="T227" s="393">
        <f t="shared" si="6"/>
        <v>0</v>
      </c>
      <c r="U227" s="394">
        <f t="shared" si="7"/>
        <v>0</v>
      </c>
      <c r="W227" s="386"/>
      <c r="X227" s="386"/>
    </row>
    <row r="228" spans="1:24">
      <c r="A228" s="387" t="s">
        <v>188</v>
      </c>
      <c r="B228" s="389"/>
      <c r="C228" s="435"/>
      <c r="D228" s="389"/>
      <c r="E228" s="388"/>
      <c r="F228" s="359"/>
      <c r="G228" s="359"/>
      <c r="H228" s="359"/>
      <c r="I228" s="390"/>
      <c r="J228" s="358"/>
      <c r="K228" s="358"/>
      <c r="L228" s="358"/>
      <c r="M228" s="388"/>
      <c r="N228" s="437"/>
      <c r="O228" s="435"/>
      <c r="P228" s="428"/>
      <c r="Q228" s="392"/>
      <c r="R228" s="393">
        <f t="shared" si="6"/>
        <v>0</v>
      </c>
      <c r="S228" s="393">
        <f t="shared" si="6"/>
        <v>0</v>
      </c>
      <c r="T228" s="393">
        <f t="shared" si="6"/>
        <v>0</v>
      </c>
      <c r="U228" s="394">
        <f t="shared" si="7"/>
        <v>0</v>
      </c>
      <c r="W228" s="386"/>
      <c r="X228" s="386"/>
    </row>
    <row r="229" spans="1:24">
      <c r="A229" s="387" t="s">
        <v>188</v>
      </c>
      <c r="B229" s="389"/>
      <c r="C229" s="435"/>
      <c r="D229" s="389"/>
      <c r="E229" s="388"/>
      <c r="F229" s="359"/>
      <c r="G229" s="359"/>
      <c r="H229" s="359"/>
      <c r="I229" s="390"/>
      <c r="J229" s="358"/>
      <c r="K229" s="358"/>
      <c r="L229" s="358"/>
      <c r="M229" s="388"/>
      <c r="N229" s="437"/>
      <c r="O229" s="435"/>
      <c r="P229" s="428"/>
      <c r="Q229" s="392"/>
      <c r="R229" s="393">
        <f t="shared" si="6"/>
        <v>0</v>
      </c>
      <c r="S229" s="393">
        <f t="shared" si="6"/>
        <v>0</v>
      </c>
      <c r="T229" s="393">
        <f t="shared" si="6"/>
        <v>0</v>
      </c>
      <c r="U229" s="394">
        <f t="shared" si="7"/>
        <v>0</v>
      </c>
      <c r="W229" s="386"/>
      <c r="X229" s="386"/>
    </row>
    <row r="230" spans="1:24">
      <c r="A230" s="387" t="s">
        <v>188</v>
      </c>
      <c r="B230" s="389"/>
      <c r="C230" s="435"/>
      <c r="D230" s="389"/>
      <c r="E230" s="388"/>
      <c r="F230" s="359"/>
      <c r="G230" s="359"/>
      <c r="H230" s="359"/>
      <c r="I230" s="390"/>
      <c r="J230" s="358"/>
      <c r="K230" s="358"/>
      <c r="L230" s="358"/>
      <c r="M230" s="388"/>
      <c r="N230" s="437"/>
      <c r="O230" s="435"/>
      <c r="P230" s="428"/>
      <c r="Q230" s="392"/>
      <c r="R230" s="393">
        <f t="shared" si="6"/>
        <v>0</v>
      </c>
      <c r="S230" s="393">
        <f t="shared" si="6"/>
        <v>0</v>
      </c>
      <c r="T230" s="393">
        <f t="shared" si="6"/>
        <v>0</v>
      </c>
      <c r="U230" s="394">
        <f t="shared" si="7"/>
        <v>0</v>
      </c>
      <c r="W230" s="386"/>
      <c r="X230" s="386"/>
    </row>
    <row r="231" spans="1:24">
      <c r="A231" s="387" t="s">
        <v>188</v>
      </c>
      <c r="B231" s="389"/>
      <c r="C231" s="435"/>
      <c r="D231" s="389"/>
      <c r="E231" s="388"/>
      <c r="F231" s="359"/>
      <c r="G231" s="359"/>
      <c r="H231" s="359"/>
      <c r="I231" s="390"/>
      <c r="J231" s="358"/>
      <c r="K231" s="358"/>
      <c r="L231" s="358"/>
      <c r="M231" s="388"/>
      <c r="N231" s="437"/>
      <c r="O231" s="435"/>
      <c r="P231" s="428"/>
      <c r="Q231" s="392"/>
      <c r="R231" s="393">
        <f t="shared" si="6"/>
        <v>0</v>
      </c>
      <c r="S231" s="393">
        <f t="shared" si="6"/>
        <v>0</v>
      </c>
      <c r="T231" s="393">
        <f t="shared" si="6"/>
        <v>0</v>
      </c>
      <c r="U231" s="394">
        <f t="shared" si="7"/>
        <v>0</v>
      </c>
      <c r="W231" s="386"/>
      <c r="X231" s="386"/>
    </row>
    <row r="232" spans="1:24">
      <c r="A232" s="387" t="s">
        <v>188</v>
      </c>
      <c r="B232" s="389"/>
      <c r="C232" s="435"/>
      <c r="D232" s="389"/>
      <c r="E232" s="388"/>
      <c r="F232" s="359"/>
      <c r="G232" s="359"/>
      <c r="H232" s="359"/>
      <c r="I232" s="390"/>
      <c r="J232" s="358"/>
      <c r="K232" s="358"/>
      <c r="L232" s="358"/>
      <c r="M232" s="388"/>
      <c r="N232" s="437"/>
      <c r="O232" s="435"/>
      <c r="P232" s="428"/>
      <c r="Q232" s="392"/>
      <c r="R232" s="393">
        <f t="shared" si="6"/>
        <v>0</v>
      </c>
      <c r="S232" s="393">
        <f t="shared" si="6"/>
        <v>0</v>
      </c>
      <c r="T232" s="393">
        <f t="shared" si="6"/>
        <v>0</v>
      </c>
      <c r="U232" s="394">
        <f t="shared" si="7"/>
        <v>0</v>
      </c>
      <c r="W232" s="386"/>
      <c r="X232" s="386"/>
    </row>
    <row r="233" spans="1:24">
      <c r="A233" s="387" t="s">
        <v>188</v>
      </c>
      <c r="B233" s="389"/>
      <c r="C233" s="435"/>
      <c r="D233" s="389"/>
      <c r="E233" s="388"/>
      <c r="F233" s="359"/>
      <c r="G233" s="359"/>
      <c r="H233" s="359"/>
      <c r="I233" s="390"/>
      <c r="J233" s="358"/>
      <c r="K233" s="358"/>
      <c r="L233" s="358"/>
      <c r="M233" s="388"/>
      <c r="N233" s="437"/>
      <c r="O233" s="435"/>
      <c r="P233" s="428"/>
      <c r="Q233" s="392"/>
      <c r="R233" s="393">
        <f t="shared" si="6"/>
        <v>0</v>
      </c>
      <c r="S233" s="393">
        <f t="shared" si="6"/>
        <v>0</v>
      </c>
      <c r="T233" s="393">
        <f t="shared" si="6"/>
        <v>0</v>
      </c>
      <c r="U233" s="394">
        <f t="shared" si="7"/>
        <v>0</v>
      </c>
      <c r="W233" s="386"/>
      <c r="X233" s="386"/>
    </row>
    <row r="234" spans="1:24">
      <c r="A234" s="387" t="s">
        <v>188</v>
      </c>
      <c r="B234" s="389"/>
      <c r="C234" s="435"/>
      <c r="D234" s="389"/>
      <c r="E234" s="388"/>
      <c r="F234" s="359"/>
      <c r="G234" s="359"/>
      <c r="H234" s="359"/>
      <c r="I234" s="390"/>
      <c r="J234" s="358"/>
      <c r="K234" s="358"/>
      <c r="L234" s="358"/>
      <c r="M234" s="388"/>
      <c r="N234" s="437"/>
      <c r="O234" s="435"/>
      <c r="P234" s="428"/>
      <c r="Q234" s="392"/>
      <c r="R234" s="393">
        <f t="shared" si="6"/>
        <v>0</v>
      </c>
      <c r="S234" s="393">
        <f t="shared" si="6"/>
        <v>0</v>
      </c>
      <c r="T234" s="393">
        <f t="shared" si="6"/>
        <v>0</v>
      </c>
      <c r="U234" s="394">
        <f t="shared" si="7"/>
        <v>0</v>
      </c>
      <c r="W234" s="386"/>
      <c r="X234" s="386"/>
    </row>
    <row r="235" spans="1:24">
      <c r="A235" s="387" t="s">
        <v>188</v>
      </c>
      <c r="B235" s="389"/>
      <c r="C235" s="435"/>
      <c r="D235" s="389"/>
      <c r="E235" s="388"/>
      <c r="F235" s="359"/>
      <c r="G235" s="359"/>
      <c r="H235" s="359"/>
      <c r="I235" s="390"/>
      <c r="J235" s="358"/>
      <c r="K235" s="358"/>
      <c r="L235" s="358"/>
      <c r="M235" s="388"/>
      <c r="N235" s="437"/>
      <c r="O235" s="435"/>
      <c r="P235" s="428"/>
      <c r="Q235" s="392"/>
      <c r="R235" s="393">
        <f t="shared" si="6"/>
        <v>0</v>
      </c>
      <c r="S235" s="393">
        <f t="shared" si="6"/>
        <v>0</v>
      </c>
      <c r="T235" s="393">
        <f t="shared" si="6"/>
        <v>0</v>
      </c>
      <c r="U235" s="394">
        <f t="shared" si="7"/>
        <v>0</v>
      </c>
      <c r="W235" s="386"/>
      <c r="X235" s="386"/>
    </row>
    <row r="236" spans="1:24">
      <c r="A236" s="387" t="s">
        <v>188</v>
      </c>
      <c r="B236" s="389"/>
      <c r="C236" s="435"/>
      <c r="D236" s="389"/>
      <c r="E236" s="388"/>
      <c r="F236" s="359"/>
      <c r="G236" s="359"/>
      <c r="H236" s="359"/>
      <c r="I236" s="390"/>
      <c r="J236" s="358"/>
      <c r="K236" s="358"/>
      <c r="L236" s="358"/>
      <c r="M236" s="388"/>
      <c r="N236" s="437"/>
      <c r="O236" s="435"/>
      <c r="P236" s="428"/>
      <c r="Q236" s="392"/>
      <c r="R236" s="393">
        <f t="shared" si="6"/>
        <v>0</v>
      </c>
      <c r="S236" s="393">
        <f t="shared" si="6"/>
        <v>0</v>
      </c>
      <c r="T236" s="393">
        <f t="shared" si="6"/>
        <v>0</v>
      </c>
      <c r="U236" s="394">
        <f t="shared" si="7"/>
        <v>0</v>
      </c>
      <c r="W236" s="386"/>
      <c r="X236" s="386"/>
    </row>
    <row r="237" spans="1:24">
      <c r="A237" s="387" t="s">
        <v>188</v>
      </c>
      <c r="B237" s="389"/>
      <c r="C237" s="435"/>
      <c r="D237" s="389"/>
      <c r="E237" s="388"/>
      <c r="F237" s="359"/>
      <c r="G237" s="359"/>
      <c r="H237" s="359"/>
      <c r="I237" s="390"/>
      <c r="J237" s="358"/>
      <c r="K237" s="358"/>
      <c r="L237" s="358"/>
      <c r="M237" s="388"/>
      <c r="N237" s="437"/>
      <c r="O237" s="435"/>
      <c r="P237" s="428"/>
      <c r="Q237" s="392"/>
      <c r="R237" s="393">
        <f t="shared" si="6"/>
        <v>0</v>
      </c>
      <c r="S237" s="393">
        <f t="shared" si="6"/>
        <v>0</v>
      </c>
      <c r="T237" s="393">
        <f t="shared" si="6"/>
        <v>0</v>
      </c>
      <c r="U237" s="394">
        <f t="shared" si="7"/>
        <v>0</v>
      </c>
      <c r="W237" s="386"/>
      <c r="X237" s="386"/>
    </row>
    <row r="238" spans="1:24">
      <c r="A238" s="387" t="s">
        <v>188</v>
      </c>
      <c r="B238" s="389"/>
      <c r="C238" s="435"/>
      <c r="D238" s="389"/>
      <c r="E238" s="388"/>
      <c r="F238" s="359"/>
      <c r="G238" s="359"/>
      <c r="H238" s="359"/>
      <c r="I238" s="390"/>
      <c r="J238" s="358"/>
      <c r="K238" s="358"/>
      <c r="L238" s="358"/>
      <c r="M238" s="388"/>
      <c r="N238" s="437"/>
      <c r="O238" s="435"/>
      <c r="P238" s="428"/>
      <c r="Q238" s="392"/>
      <c r="R238" s="393">
        <f t="shared" si="6"/>
        <v>0</v>
      </c>
      <c r="S238" s="393">
        <f t="shared" si="6"/>
        <v>0</v>
      </c>
      <c r="T238" s="393">
        <f t="shared" si="6"/>
        <v>0</v>
      </c>
      <c r="U238" s="394">
        <f t="shared" si="7"/>
        <v>0</v>
      </c>
      <c r="W238" s="386"/>
      <c r="X238" s="386"/>
    </row>
    <row r="239" spans="1:24">
      <c r="A239" s="387" t="s">
        <v>188</v>
      </c>
      <c r="B239" s="389"/>
      <c r="C239" s="435"/>
      <c r="D239" s="389"/>
      <c r="E239" s="388"/>
      <c r="F239" s="359"/>
      <c r="G239" s="359"/>
      <c r="H239" s="359"/>
      <c r="I239" s="390"/>
      <c r="J239" s="358"/>
      <c r="K239" s="358"/>
      <c r="L239" s="358"/>
      <c r="M239" s="388"/>
      <c r="N239" s="437"/>
      <c r="O239" s="435"/>
      <c r="P239" s="428"/>
      <c r="Q239" s="392"/>
      <c r="R239" s="393">
        <f t="shared" si="6"/>
        <v>0</v>
      </c>
      <c r="S239" s="393">
        <f t="shared" si="6"/>
        <v>0</v>
      </c>
      <c r="T239" s="393">
        <f t="shared" si="6"/>
        <v>0</v>
      </c>
      <c r="U239" s="394">
        <f t="shared" si="7"/>
        <v>0</v>
      </c>
      <c r="W239" s="386"/>
      <c r="X239" s="386"/>
    </row>
    <row r="240" spans="1:24">
      <c r="A240" s="387" t="s">
        <v>188</v>
      </c>
      <c r="B240" s="389"/>
      <c r="C240" s="435"/>
      <c r="D240" s="389"/>
      <c r="E240" s="388"/>
      <c r="F240" s="359"/>
      <c r="G240" s="359"/>
      <c r="H240" s="359"/>
      <c r="I240" s="390"/>
      <c r="J240" s="358"/>
      <c r="K240" s="358"/>
      <c r="L240" s="358"/>
      <c r="M240" s="388"/>
      <c r="N240" s="437"/>
      <c r="O240" s="435"/>
      <c r="P240" s="428"/>
      <c r="Q240" s="392"/>
      <c r="R240" s="393">
        <f t="shared" si="6"/>
        <v>0</v>
      </c>
      <c r="S240" s="393">
        <f t="shared" si="6"/>
        <v>0</v>
      </c>
      <c r="T240" s="393">
        <f t="shared" si="6"/>
        <v>0</v>
      </c>
      <c r="U240" s="394">
        <f t="shared" si="7"/>
        <v>0</v>
      </c>
      <c r="W240" s="386"/>
      <c r="X240" s="386"/>
    </row>
    <row r="241" spans="1:24">
      <c r="A241" s="387" t="s">
        <v>188</v>
      </c>
      <c r="B241" s="389"/>
      <c r="C241" s="435"/>
      <c r="D241" s="389"/>
      <c r="E241" s="388"/>
      <c r="F241" s="359"/>
      <c r="G241" s="359"/>
      <c r="H241" s="359"/>
      <c r="I241" s="390"/>
      <c r="J241" s="358"/>
      <c r="K241" s="358"/>
      <c r="L241" s="358"/>
      <c r="M241" s="388"/>
      <c r="N241" s="437"/>
      <c r="O241" s="435"/>
      <c r="P241" s="428"/>
      <c r="Q241" s="392"/>
      <c r="R241" s="393">
        <f t="shared" si="6"/>
        <v>0</v>
      </c>
      <c r="S241" s="393">
        <f t="shared" si="6"/>
        <v>0</v>
      </c>
      <c r="T241" s="393">
        <f t="shared" si="6"/>
        <v>0</v>
      </c>
      <c r="U241" s="394">
        <f t="shared" si="7"/>
        <v>0</v>
      </c>
      <c r="W241" s="386"/>
      <c r="X241" s="386"/>
    </row>
    <row r="242" spans="1:24">
      <c r="A242" s="387" t="s">
        <v>188</v>
      </c>
      <c r="B242" s="389"/>
      <c r="C242" s="435"/>
      <c r="D242" s="389"/>
      <c r="E242" s="388"/>
      <c r="F242" s="359"/>
      <c r="G242" s="359"/>
      <c r="H242" s="359"/>
      <c r="I242" s="390"/>
      <c r="J242" s="358"/>
      <c r="K242" s="358"/>
      <c r="L242" s="358"/>
      <c r="M242" s="388"/>
      <c r="N242" s="437"/>
      <c r="O242" s="435"/>
      <c r="P242" s="428"/>
      <c r="Q242" s="392"/>
      <c r="R242" s="393">
        <f t="shared" si="6"/>
        <v>0</v>
      </c>
      <c r="S242" s="393">
        <f t="shared" si="6"/>
        <v>0</v>
      </c>
      <c r="T242" s="393">
        <f t="shared" si="6"/>
        <v>0</v>
      </c>
      <c r="U242" s="394">
        <f t="shared" si="7"/>
        <v>0</v>
      </c>
      <c r="W242" s="386"/>
      <c r="X242" s="386"/>
    </row>
    <row r="243" spans="1:24">
      <c r="A243" s="387" t="s">
        <v>188</v>
      </c>
      <c r="B243" s="389"/>
      <c r="C243" s="435"/>
      <c r="D243" s="389"/>
      <c r="E243" s="388"/>
      <c r="F243" s="359"/>
      <c r="G243" s="359"/>
      <c r="H243" s="359"/>
      <c r="I243" s="390"/>
      <c r="J243" s="358"/>
      <c r="K243" s="358"/>
      <c r="L243" s="358"/>
      <c r="M243" s="388"/>
      <c r="N243" s="437"/>
      <c r="O243" s="435"/>
      <c r="P243" s="428"/>
      <c r="Q243" s="392"/>
      <c r="R243" s="393">
        <f t="shared" si="6"/>
        <v>0</v>
      </c>
      <c r="S243" s="393">
        <f t="shared" si="6"/>
        <v>0</v>
      </c>
      <c r="T243" s="393">
        <f t="shared" si="6"/>
        <v>0</v>
      </c>
      <c r="U243" s="394">
        <f t="shared" si="7"/>
        <v>0</v>
      </c>
      <c r="W243" s="386"/>
      <c r="X243" s="386"/>
    </row>
    <row r="244" spans="1:24">
      <c r="A244" s="387" t="s">
        <v>188</v>
      </c>
      <c r="B244" s="389"/>
      <c r="C244" s="435"/>
      <c r="D244" s="389"/>
      <c r="E244" s="388"/>
      <c r="F244" s="359"/>
      <c r="G244" s="359"/>
      <c r="H244" s="359"/>
      <c r="I244" s="390"/>
      <c r="J244" s="358"/>
      <c r="K244" s="358"/>
      <c r="L244" s="358"/>
      <c r="M244" s="388"/>
      <c r="N244" s="437"/>
      <c r="O244" s="435"/>
      <c r="P244" s="428"/>
      <c r="Q244" s="392"/>
      <c r="R244" s="393">
        <f t="shared" si="6"/>
        <v>0</v>
      </c>
      <c r="S244" s="393">
        <f t="shared" si="6"/>
        <v>0</v>
      </c>
      <c r="T244" s="393">
        <f t="shared" si="6"/>
        <v>0</v>
      </c>
      <c r="U244" s="394">
        <f t="shared" si="7"/>
        <v>0</v>
      </c>
      <c r="W244" s="386"/>
      <c r="X244" s="386"/>
    </row>
    <row r="245" spans="1:24">
      <c r="A245" s="387" t="s">
        <v>188</v>
      </c>
      <c r="B245" s="389"/>
      <c r="C245" s="435"/>
      <c r="D245" s="389"/>
      <c r="E245" s="388"/>
      <c r="F245" s="359"/>
      <c r="G245" s="359"/>
      <c r="H245" s="359"/>
      <c r="I245" s="390"/>
      <c r="J245" s="358"/>
      <c r="K245" s="358"/>
      <c r="L245" s="358"/>
      <c r="M245" s="388"/>
      <c r="N245" s="437"/>
      <c r="O245" s="435"/>
      <c r="P245" s="428"/>
      <c r="Q245" s="392"/>
      <c r="R245" s="393">
        <f t="shared" si="6"/>
        <v>0</v>
      </c>
      <c r="S245" s="393">
        <f t="shared" si="6"/>
        <v>0</v>
      </c>
      <c r="T245" s="393">
        <f t="shared" si="6"/>
        <v>0</v>
      </c>
      <c r="U245" s="394">
        <f t="shared" si="7"/>
        <v>0</v>
      </c>
      <c r="W245" s="386"/>
      <c r="X245" s="386"/>
    </row>
    <row r="246" spans="1:24">
      <c r="A246" s="387" t="s">
        <v>188</v>
      </c>
      <c r="B246" s="389"/>
      <c r="C246" s="435"/>
      <c r="D246" s="389"/>
      <c r="E246" s="388"/>
      <c r="F246" s="359"/>
      <c r="G246" s="359"/>
      <c r="H246" s="359"/>
      <c r="I246" s="390"/>
      <c r="J246" s="358"/>
      <c r="K246" s="358"/>
      <c r="L246" s="358"/>
      <c r="M246" s="388"/>
      <c r="N246" s="437"/>
      <c r="O246" s="435"/>
      <c r="P246" s="428"/>
      <c r="Q246" s="392"/>
      <c r="R246" s="393">
        <f t="shared" si="6"/>
        <v>0</v>
      </c>
      <c r="S246" s="393">
        <f t="shared" si="6"/>
        <v>0</v>
      </c>
      <c r="T246" s="393">
        <f t="shared" si="6"/>
        <v>0</v>
      </c>
      <c r="U246" s="394">
        <f t="shared" si="7"/>
        <v>0</v>
      </c>
      <c r="W246" s="386"/>
      <c r="X246" s="386"/>
    </row>
    <row r="247" spans="1:24">
      <c r="A247" s="387" t="s">
        <v>188</v>
      </c>
      <c r="B247" s="389"/>
      <c r="C247" s="435"/>
      <c r="D247" s="389"/>
      <c r="E247" s="388"/>
      <c r="F247" s="359"/>
      <c r="G247" s="359"/>
      <c r="H247" s="359"/>
      <c r="I247" s="390"/>
      <c r="J247" s="358"/>
      <c r="K247" s="358"/>
      <c r="L247" s="358"/>
      <c r="M247" s="388"/>
      <c r="N247" s="437"/>
      <c r="O247" s="435"/>
      <c r="P247" s="428"/>
      <c r="Q247" s="392"/>
      <c r="R247" s="393">
        <f t="shared" si="6"/>
        <v>0</v>
      </c>
      <c r="S247" s="393">
        <f t="shared" si="6"/>
        <v>0</v>
      </c>
      <c r="T247" s="393">
        <f t="shared" si="6"/>
        <v>0</v>
      </c>
      <c r="U247" s="394">
        <f t="shared" si="7"/>
        <v>0</v>
      </c>
      <c r="W247" s="386"/>
      <c r="X247" s="386"/>
    </row>
    <row r="248" spans="1:24">
      <c r="A248" s="387" t="s">
        <v>188</v>
      </c>
      <c r="B248" s="389"/>
      <c r="C248" s="435"/>
      <c r="D248" s="389"/>
      <c r="E248" s="388"/>
      <c r="F248" s="359"/>
      <c r="G248" s="359"/>
      <c r="H248" s="359"/>
      <c r="I248" s="390"/>
      <c r="J248" s="358"/>
      <c r="K248" s="358"/>
      <c r="L248" s="358"/>
      <c r="M248" s="388"/>
      <c r="N248" s="437"/>
      <c r="O248" s="435"/>
      <c r="P248" s="428"/>
      <c r="Q248" s="392"/>
      <c r="R248" s="393">
        <f t="shared" si="6"/>
        <v>0</v>
      </c>
      <c r="S248" s="393">
        <f t="shared" si="6"/>
        <v>0</v>
      </c>
      <c r="T248" s="393">
        <f t="shared" si="6"/>
        <v>0</v>
      </c>
      <c r="U248" s="394">
        <f t="shared" si="7"/>
        <v>0</v>
      </c>
      <c r="W248" s="386"/>
      <c r="X248" s="386"/>
    </row>
    <row r="249" spans="1:24">
      <c r="A249" s="387" t="s">
        <v>188</v>
      </c>
      <c r="B249" s="389"/>
      <c r="C249" s="435"/>
      <c r="D249" s="389"/>
      <c r="E249" s="388"/>
      <c r="F249" s="359"/>
      <c r="G249" s="359"/>
      <c r="H249" s="359"/>
      <c r="I249" s="390"/>
      <c r="J249" s="358"/>
      <c r="K249" s="358"/>
      <c r="L249" s="358"/>
      <c r="M249" s="388"/>
      <c r="N249" s="437"/>
      <c r="O249" s="435"/>
      <c r="P249" s="428"/>
      <c r="Q249" s="392"/>
      <c r="R249" s="393">
        <f t="shared" si="6"/>
        <v>0</v>
      </c>
      <c r="S249" s="393">
        <f t="shared" si="6"/>
        <v>0</v>
      </c>
      <c r="T249" s="393">
        <f t="shared" si="6"/>
        <v>0</v>
      </c>
      <c r="U249" s="394">
        <f t="shared" si="7"/>
        <v>0</v>
      </c>
      <c r="W249" s="386"/>
      <c r="X249" s="386"/>
    </row>
    <row r="250" spans="1:24">
      <c r="A250" s="387" t="s">
        <v>188</v>
      </c>
      <c r="B250" s="389"/>
      <c r="C250" s="435"/>
      <c r="D250" s="389"/>
      <c r="E250" s="388"/>
      <c r="F250" s="359"/>
      <c r="G250" s="359"/>
      <c r="H250" s="359"/>
      <c r="I250" s="390"/>
      <c r="J250" s="358"/>
      <c r="K250" s="358"/>
      <c r="L250" s="358"/>
      <c r="M250" s="388"/>
      <c r="N250" s="437"/>
      <c r="O250" s="435"/>
      <c r="P250" s="428"/>
      <c r="Q250" s="392"/>
      <c r="R250" s="393">
        <f t="shared" si="6"/>
        <v>0</v>
      </c>
      <c r="S250" s="393">
        <f t="shared" si="6"/>
        <v>0</v>
      </c>
      <c r="T250" s="393">
        <f t="shared" si="6"/>
        <v>0</v>
      </c>
      <c r="U250" s="394">
        <f t="shared" si="7"/>
        <v>0</v>
      </c>
      <c r="W250" s="386"/>
      <c r="X250" s="386"/>
    </row>
    <row r="251" spans="1:24">
      <c r="A251" s="387" t="s">
        <v>188</v>
      </c>
      <c r="B251" s="389"/>
      <c r="C251" s="435"/>
      <c r="D251" s="389"/>
      <c r="E251" s="388"/>
      <c r="F251" s="359"/>
      <c r="G251" s="359"/>
      <c r="H251" s="359"/>
      <c r="I251" s="390"/>
      <c r="J251" s="358"/>
      <c r="K251" s="358"/>
      <c r="L251" s="358"/>
      <c r="M251" s="388"/>
      <c r="N251" s="437"/>
      <c r="O251" s="435"/>
      <c r="P251" s="428"/>
      <c r="Q251" s="392"/>
      <c r="R251" s="393">
        <f t="shared" si="6"/>
        <v>0</v>
      </c>
      <c r="S251" s="393">
        <f t="shared" si="6"/>
        <v>0</v>
      </c>
      <c r="T251" s="393">
        <f t="shared" si="6"/>
        <v>0</v>
      </c>
      <c r="U251" s="394">
        <f t="shared" si="7"/>
        <v>0</v>
      </c>
      <c r="W251" s="386"/>
      <c r="X251" s="386"/>
    </row>
    <row r="252" spans="1:24">
      <c r="A252" s="387" t="s">
        <v>188</v>
      </c>
      <c r="B252" s="389"/>
      <c r="C252" s="435"/>
      <c r="D252" s="389"/>
      <c r="E252" s="388"/>
      <c r="F252" s="359"/>
      <c r="G252" s="359"/>
      <c r="H252" s="359"/>
      <c r="I252" s="390"/>
      <c r="J252" s="358"/>
      <c r="K252" s="358"/>
      <c r="L252" s="358"/>
      <c r="M252" s="388"/>
      <c r="N252" s="437"/>
      <c r="O252" s="435"/>
      <c r="P252" s="428"/>
      <c r="Q252" s="392"/>
      <c r="R252" s="393">
        <f t="shared" si="6"/>
        <v>0</v>
      </c>
      <c r="S252" s="393">
        <f t="shared" si="6"/>
        <v>0</v>
      </c>
      <c r="T252" s="393">
        <f t="shared" si="6"/>
        <v>0</v>
      </c>
      <c r="U252" s="394">
        <f t="shared" si="7"/>
        <v>0</v>
      </c>
      <c r="W252" s="386"/>
      <c r="X252" s="386"/>
    </row>
    <row r="253" spans="1:24">
      <c r="A253" s="387" t="s">
        <v>188</v>
      </c>
      <c r="B253" s="389"/>
      <c r="C253" s="435"/>
      <c r="D253" s="389"/>
      <c r="E253" s="388"/>
      <c r="F253" s="359"/>
      <c r="G253" s="359"/>
      <c r="H253" s="359"/>
      <c r="I253" s="390"/>
      <c r="J253" s="358"/>
      <c r="K253" s="358"/>
      <c r="L253" s="358"/>
      <c r="M253" s="388"/>
      <c r="N253" s="437"/>
      <c r="O253" s="435"/>
      <c r="P253" s="428"/>
      <c r="Q253" s="392"/>
      <c r="R253" s="393">
        <f t="shared" si="6"/>
        <v>0</v>
      </c>
      <c r="S253" s="393">
        <f t="shared" si="6"/>
        <v>0</v>
      </c>
      <c r="T253" s="393">
        <f t="shared" si="6"/>
        <v>0</v>
      </c>
      <c r="U253" s="394">
        <f t="shared" si="7"/>
        <v>0</v>
      </c>
      <c r="W253" s="386"/>
      <c r="X253" s="386"/>
    </row>
    <row r="254" spans="1:24">
      <c r="A254" s="387" t="s">
        <v>188</v>
      </c>
      <c r="B254" s="389"/>
      <c r="C254" s="435"/>
      <c r="D254" s="389"/>
      <c r="E254" s="388"/>
      <c r="F254" s="359"/>
      <c r="G254" s="359"/>
      <c r="H254" s="359"/>
      <c r="I254" s="390"/>
      <c r="J254" s="358"/>
      <c r="K254" s="358"/>
      <c r="L254" s="358"/>
      <c r="M254" s="388"/>
      <c r="N254" s="437"/>
      <c r="O254" s="435"/>
      <c r="P254" s="428"/>
      <c r="Q254" s="392"/>
      <c r="R254" s="393">
        <f t="shared" si="6"/>
        <v>0</v>
      </c>
      <c r="S254" s="393">
        <f t="shared" si="6"/>
        <v>0</v>
      </c>
      <c r="T254" s="393">
        <f t="shared" si="6"/>
        <v>0</v>
      </c>
      <c r="U254" s="394">
        <f t="shared" si="7"/>
        <v>0</v>
      </c>
      <c r="W254" s="386"/>
      <c r="X254" s="386"/>
    </row>
    <row r="255" spans="1:24">
      <c r="A255" s="387" t="s">
        <v>188</v>
      </c>
      <c r="B255" s="389"/>
      <c r="C255" s="435"/>
      <c r="D255" s="389"/>
      <c r="E255" s="388"/>
      <c r="F255" s="359"/>
      <c r="G255" s="359"/>
      <c r="H255" s="359"/>
      <c r="I255" s="390"/>
      <c r="J255" s="358"/>
      <c r="K255" s="358"/>
      <c r="L255" s="358"/>
      <c r="M255" s="388"/>
      <c r="N255" s="437"/>
      <c r="O255" s="435"/>
      <c r="P255" s="428"/>
      <c r="Q255" s="392"/>
      <c r="R255" s="393">
        <f t="shared" si="6"/>
        <v>0</v>
      </c>
      <c r="S255" s="393">
        <f t="shared" si="6"/>
        <v>0</v>
      </c>
      <c r="T255" s="393">
        <f t="shared" si="6"/>
        <v>0</v>
      </c>
      <c r="U255" s="394">
        <f t="shared" si="7"/>
        <v>0</v>
      </c>
      <c r="W255" s="386"/>
      <c r="X255" s="386"/>
    </row>
    <row r="256" spans="1:24">
      <c r="A256" s="387" t="s">
        <v>188</v>
      </c>
      <c r="B256" s="389"/>
      <c r="C256" s="435"/>
      <c r="D256" s="389"/>
      <c r="E256" s="388"/>
      <c r="F256" s="359"/>
      <c r="G256" s="359"/>
      <c r="H256" s="359"/>
      <c r="I256" s="390"/>
      <c r="J256" s="358"/>
      <c r="K256" s="358"/>
      <c r="L256" s="358"/>
      <c r="M256" s="388"/>
      <c r="N256" s="437"/>
      <c r="O256" s="435"/>
      <c r="P256" s="428"/>
      <c r="Q256" s="392"/>
      <c r="R256" s="393">
        <f t="shared" si="6"/>
        <v>0</v>
      </c>
      <c r="S256" s="393">
        <f t="shared" si="6"/>
        <v>0</v>
      </c>
      <c r="T256" s="393">
        <f t="shared" si="6"/>
        <v>0</v>
      </c>
      <c r="U256" s="394">
        <f t="shared" si="7"/>
        <v>0</v>
      </c>
      <c r="W256" s="386"/>
      <c r="X256" s="386"/>
    </row>
    <row r="257" spans="1:24">
      <c r="A257" s="387" t="s">
        <v>188</v>
      </c>
      <c r="B257" s="389"/>
      <c r="C257" s="435"/>
      <c r="D257" s="389"/>
      <c r="E257" s="388"/>
      <c r="F257" s="359"/>
      <c r="G257" s="359"/>
      <c r="H257" s="359"/>
      <c r="I257" s="390"/>
      <c r="J257" s="358"/>
      <c r="K257" s="358"/>
      <c r="L257" s="358"/>
      <c r="M257" s="388"/>
      <c r="N257" s="437"/>
      <c r="O257" s="435"/>
      <c r="P257" s="428"/>
      <c r="Q257" s="392"/>
      <c r="R257" s="393">
        <f t="shared" si="6"/>
        <v>0</v>
      </c>
      <c r="S257" s="393">
        <f t="shared" si="6"/>
        <v>0</v>
      </c>
      <c r="T257" s="393">
        <f t="shared" si="6"/>
        <v>0</v>
      </c>
      <c r="U257" s="394">
        <f t="shared" si="7"/>
        <v>0</v>
      </c>
      <c r="W257" s="386"/>
      <c r="X257" s="386"/>
    </row>
    <row r="258" spans="1:24">
      <c r="A258" s="387" t="s">
        <v>188</v>
      </c>
      <c r="B258" s="389"/>
      <c r="C258" s="435"/>
      <c r="D258" s="389"/>
      <c r="E258" s="388"/>
      <c r="F258" s="359"/>
      <c r="G258" s="359"/>
      <c r="H258" s="359"/>
      <c r="I258" s="390"/>
      <c r="J258" s="358"/>
      <c r="K258" s="358"/>
      <c r="L258" s="358"/>
      <c r="M258" s="388"/>
      <c r="N258" s="437"/>
      <c r="O258" s="435"/>
      <c r="P258" s="428"/>
      <c r="Q258" s="392"/>
      <c r="R258" s="393">
        <f t="shared" si="6"/>
        <v>0</v>
      </c>
      <c r="S258" s="393">
        <f t="shared" si="6"/>
        <v>0</v>
      </c>
      <c r="T258" s="393">
        <f t="shared" si="6"/>
        <v>0</v>
      </c>
      <c r="U258" s="394">
        <f t="shared" si="7"/>
        <v>0</v>
      </c>
      <c r="W258" s="386"/>
      <c r="X258" s="386"/>
    </row>
    <row r="259" spans="1:24">
      <c r="A259" s="387" t="s">
        <v>188</v>
      </c>
      <c r="B259" s="389"/>
      <c r="C259" s="435"/>
      <c r="D259" s="389"/>
      <c r="E259" s="388"/>
      <c r="F259" s="359"/>
      <c r="G259" s="359"/>
      <c r="H259" s="359"/>
      <c r="I259" s="390"/>
      <c r="J259" s="358"/>
      <c r="K259" s="358"/>
      <c r="L259" s="358"/>
      <c r="M259" s="388"/>
      <c r="N259" s="437"/>
      <c r="O259" s="435"/>
      <c r="P259" s="428"/>
      <c r="Q259" s="392"/>
      <c r="R259" s="393">
        <f t="shared" si="6"/>
        <v>0</v>
      </c>
      <c r="S259" s="393">
        <f t="shared" si="6"/>
        <v>0</v>
      </c>
      <c r="T259" s="393">
        <f t="shared" si="6"/>
        <v>0</v>
      </c>
      <c r="U259" s="394">
        <f t="shared" si="7"/>
        <v>0</v>
      </c>
      <c r="W259" s="386"/>
      <c r="X259" s="386"/>
    </row>
    <row r="260" spans="1:24">
      <c r="A260" s="387" t="s">
        <v>188</v>
      </c>
      <c r="B260" s="389"/>
      <c r="C260" s="435"/>
      <c r="D260" s="389"/>
      <c r="E260" s="388"/>
      <c r="F260" s="359"/>
      <c r="G260" s="359"/>
      <c r="H260" s="359"/>
      <c r="I260" s="390"/>
      <c r="J260" s="358"/>
      <c r="K260" s="358"/>
      <c r="L260" s="358"/>
      <c r="M260" s="388"/>
      <c r="N260" s="437"/>
      <c r="O260" s="435"/>
      <c r="P260" s="428"/>
      <c r="Q260" s="392"/>
      <c r="R260" s="393">
        <f t="shared" si="6"/>
        <v>0</v>
      </c>
      <c r="S260" s="393">
        <f t="shared" si="6"/>
        <v>0</v>
      </c>
      <c r="T260" s="393">
        <f t="shared" si="6"/>
        <v>0</v>
      </c>
      <c r="U260" s="394">
        <f t="shared" si="7"/>
        <v>0</v>
      </c>
      <c r="W260" s="386"/>
      <c r="X260" s="386"/>
    </row>
    <row r="261" spans="1:24">
      <c r="A261" s="387" t="s">
        <v>188</v>
      </c>
      <c r="B261" s="389"/>
      <c r="C261" s="435"/>
      <c r="D261" s="389"/>
      <c r="E261" s="388"/>
      <c r="F261" s="359"/>
      <c r="G261" s="359"/>
      <c r="H261" s="359"/>
      <c r="I261" s="390"/>
      <c r="J261" s="358"/>
      <c r="K261" s="358"/>
      <c r="L261" s="358"/>
      <c r="M261" s="388"/>
      <c r="N261" s="437"/>
      <c r="O261" s="435"/>
      <c r="P261" s="428"/>
      <c r="Q261" s="392"/>
      <c r="R261" s="393">
        <f t="shared" si="6"/>
        <v>0</v>
      </c>
      <c r="S261" s="393">
        <f t="shared" si="6"/>
        <v>0</v>
      </c>
      <c r="T261" s="393">
        <f t="shared" si="6"/>
        <v>0</v>
      </c>
      <c r="U261" s="394">
        <f t="shared" si="7"/>
        <v>0</v>
      </c>
      <c r="W261" s="386"/>
      <c r="X261" s="386"/>
    </row>
    <row r="262" spans="1:24">
      <c r="A262" s="387" t="s">
        <v>188</v>
      </c>
      <c r="B262" s="389"/>
      <c r="C262" s="435"/>
      <c r="D262" s="389"/>
      <c r="E262" s="388"/>
      <c r="F262" s="359"/>
      <c r="G262" s="359"/>
      <c r="H262" s="359"/>
      <c r="I262" s="390"/>
      <c r="J262" s="358"/>
      <c r="K262" s="358"/>
      <c r="L262" s="358"/>
      <c r="M262" s="388"/>
      <c r="N262" s="437"/>
      <c r="O262" s="435"/>
      <c r="P262" s="428"/>
      <c r="Q262" s="392"/>
      <c r="R262" s="393">
        <f t="shared" si="6"/>
        <v>0</v>
      </c>
      <c r="S262" s="393">
        <f t="shared" si="6"/>
        <v>0</v>
      </c>
      <c r="T262" s="393">
        <f t="shared" si="6"/>
        <v>0</v>
      </c>
      <c r="U262" s="394">
        <f t="shared" si="7"/>
        <v>0</v>
      </c>
      <c r="W262" s="386"/>
      <c r="X262" s="386"/>
    </row>
    <row r="263" spans="1:24">
      <c r="A263" s="387" t="s">
        <v>188</v>
      </c>
      <c r="B263" s="389"/>
      <c r="C263" s="435"/>
      <c r="D263" s="389"/>
      <c r="E263" s="388"/>
      <c r="F263" s="359"/>
      <c r="G263" s="359"/>
      <c r="H263" s="359"/>
      <c r="I263" s="390"/>
      <c r="J263" s="358"/>
      <c r="K263" s="358"/>
      <c r="L263" s="358"/>
      <c r="M263" s="388"/>
      <c r="N263" s="437"/>
      <c r="O263" s="435"/>
      <c r="P263" s="428"/>
      <c r="Q263" s="392"/>
      <c r="R263" s="393">
        <f t="shared" si="6"/>
        <v>0</v>
      </c>
      <c r="S263" s="393">
        <f t="shared" si="6"/>
        <v>0</v>
      </c>
      <c r="T263" s="393">
        <f t="shared" si="6"/>
        <v>0</v>
      </c>
      <c r="U263" s="394">
        <f t="shared" si="7"/>
        <v>0</v>
      </c>
      <c r="W263" s="386"/>
      <c r="X263" s="386"/>
    </row>
    <row r="264" spans="1:24">
      <c r="A264" s="387" t="s">
        <v>188</v>
      </c>
      <c r="B264" s="389"/>
      <c r="C264" s="435"/>
      <c r="D264" s="389"/>
      <c r="E264" s="388"/>
      <c r="F264" s="359"/>
      <c r="G264" s="359"/>
      <c r="H264" s="359"/>
      <c r="I264" s="390"/>
      <c r="J264" s="358"/>
      <c r="K264" s="358"/>
      <c r="L264" s="358"/>
      <c r="M264" s="388"/>
      <c r="N264" s="437"/>
      <c r="O264" s="435"/>
      <c r="P264" s="428"/>
      <c r="Q264" s="392"/>
      <c r="R264" s="393">
        <f t="shared" si="6"/>
        <v>0</v>
      </c>
      <c r="S264" s="393">
        <f t="shared" si="6"/>
        <v>0</v>
      </c>
      <c r="T264" s="393">
        <f t="shared" si="6"/>
        <v>0</v>
      </c>
      <c r="U264" s="394">
        <f t="shared" si="7"/>
        <v>0</v>
      </c>
      <c r="W264" s="386"/>
      <c r="X264" s="386"/>
    </row>
    <row r="265" spans="1:24">
      <c r="A265" s="387" t="s">
        <v>188</v>
      </c>
      <c r="B265" s="389"/>
      <c r="C265" s="435"/>
      <c r="D265" s="389"/>
      <c r="E265" s="388"/>
      <c r="F265" s="359"/>
      <c r="G265" s="359"/>
      <c r="H265" s="359"/>
      <c r="I265" s="390"/>
      <c r="J265" s="358"/>
      <c r="K265" s="358"/>
      <c r="L265" s="358"/>
      <c r="M265" s="388"/>
      <c r="N265" s="437"/>
      <c r="O265" s="435"/>
      <c r="P265" s="428"/>
      <c r="Q265" s="392"/>
      <c r="R265" s="393">
        <f t="shared" si="6"/>
        <v>0</v>
      </c>
      <c r="S265" s="393">
        <f t="shared" si="6"/>
        <v>0</v>
      </c>
      <c r="T265" s="393">
        <f t="shared" si="6"/>
        <v>0</v>
      </c>
      <c r="U265" s="394">
        <f t="shared" si="7"/>
        <v>0</v>
      </c>
      <c r="W265" s="386"/>
      <c r="X265" s="386"/>
    </row>
    <row r="266" spans="1:24">
      <c r="A266" s="387" t="s">
        <v>188</v>
      </c>
      <c r="B266" s="389"/>
      <c r="C266" s="435"/>
      <c r="D266" s="389"/>
      <c r="E266" s="388"/>
      <c r="F266" s="359"/>
      <c r="G266" s="359"/>
      <c r="H266" s="359"/>
      <c r="I266" s="390"/>
      <c r="J266" s="358"/>
      <c r="K266" s="358"/>
      <c r="L266" s="358"/>
      <c r="M266" s="388"/>
      <c r="N266" s="437"/>
      <c r="O266" s="435"/>
      <c r="P266" s="428"/>
      <c r="Q266" s="392"/>
      <c r="R266" s="393">
        <f t="shared" si="6"/>
        <v>0</v>
      </c>
      <c r="S266" s="393">
        <f t="shared" si="6"/>
        <v>0</v>
      </c>
      <c r="T266" s="393">
        <f t="shared" si="6"/>
        <v>0</v>
      </c>
      <c r="U266" s="394">
        <f t="shared" si="7"/>
        <v>0</v>
      </c>
      <c r="W266" s="386"/>
      <c r="X266" s="386"/>
    </row>
    <row r="267" spans="1:24">
      <c r="A267" s="387" t="s">
        <v>188</v>
      </c>
      <c r="B267" s="389"/>
      <c r="C267" s="435"/>
      <c r="D267" s="389"/>
      <c r="E267" s="388"/>
      <c r="F267" s="359"/>
      <c r="G267" s="359"/>
      <c r="H267" s="359"/>
      <c r="I267" s="390"/>
      <c r="J267" s="358"/>
      <c r="K267" s="358"/>
      <c r="L267" s="358"/>
      <c r="M267" s="388"/>
      <c r="N267" s="437"/>
      <c r="O267" s="435"/>
      <c r="P267" s="428"/>
      <c r="Q267" s="392"/>
      <c r="R267" s="393">
        <f t="shared" si="6"/>
        <v>0</v>
      </c>
      <c r="S267" s="393">
        <f t="shared" si="6"/>
        <v>0</v>
      </c>
      <c r="T267" s="393">
        <f t="shared" si="6"/>
        <v>0</v>
      </c>
      <c r="U267" s="394">
        <f t="shared" si="7"/>
        <v>0</v>
      </c>
      <c r="W267" s="386"/>
      <c r="X267" s="386"/>
    </row>
    <row r="268" spans="1:24">
      <c r="A268" s="387" t="s">
        <v>188</v>
      </c>
      <c r="B268" s="389"/>
      <c r="C268" s="435"/>
      <c r="D268" s="389"/>
      <c r="E268" s="388"/>
      <c r="F268" s="359"/>
      <c r="G268" s="359"/>
      <c r="H268" s="359"/>
      <c r="I268" s="390"/>
      <c r="J268" s="358"/>
      <c r="K268" s="358"/>
      <c r="L268" s="358"/>
      <c r="M268" s="388"/>
      <c r="N268" s="437"/>
      <c r="O268" s="435"/>
      <c r="P268" s="428"/>
      <c r="Q268" s="392"/>
      <c r="R268" s="393">
        <f t="shared" si="6"/>
        <v>0</v>
      </c>
      <c r="S268" s="393">
        <f t="shared" si="6"/>
        <v>0</v>
      </c>
      <c r="T268" s="393">
        <f t="shared" si="6"/>
        <v>0</v>
      </c>
      <c r="U268" s="394">
        <f t="shared" si="7"/>
        <v>0</v>
      </c>
      <c r="W268" s="386"/>
      <c r="X268" s="386"/>
    </row>
    <row r="269" spans="1:24">
      <c r="A269" s="387" t="s">
        <v>188</v>
      </c>
      <c r="B269" s="389"/>
      <c r="C269" s="435"/>
      <c r="D269" s="389"/>
      <c r="E269" s="388"/>
      <c r="F269" s="359"/>
      <c r="G269" s="359"/>
      <c r="H269" s="359"/>
      <c r="I269" s="390"/>
      <c r="J269" s="358"/>
      <c r="K269" s="358"/>
      <c r="L269" s="358"/>
      <c r="M269" s="388"/>
      <c r="N269" s="437"/>
      <c r="O269" s="435"/>
      <c r="P269" s="428"/>
      <c r="Q269" s="392"/>
      <c r="R269" s="393">
        <f t="shared" ref="R269:T332" si="8">IFERROR(F269*J269,0)</f>
        <v>0</v>
      </c>
      <c r="S269" s="393">
        <f t="shared" si="8"/>
        <v>0</v>
      </c>
      <c r="T269" s="393">
        <f t="shared" si="8"/>
        <v>0</v>
      </c>
      <c r="U269" s="394">
        <f t="shared" ref="U269:U332" si="9">IFERROR(R269+S269+T269,0)</f>
        <v>0</v>
      </c>
      <c r="W269" s="386"/>
      <c r="X269" s="386"/>
    </row>
    <row r="270" spans="1:24">
      <c r="A270" s="387" t="s">
        <v>188</v>
      </c>
      <c r="B270" s="389"/>
      <c r="C270" s="435"/>
      <c r="D270" s="389"/>
      <c r="E270" s="388"/>
      <c r="F270" s="359"/>
      <c r="G270" s="359"/>
      <c r="H270" s="359"/>
      <c r="I270" s="390"/>
      <c r="J270" s="358"/>
      <c r="K270" s="358"/>
      <c r="L270" s="358"/>
      <c r="M270" s="388"/>
      <c r="N270" s="437"/>
      <c r="O270" s="435"/>
      <c r="P270" s="428"/>
      <c r="Q270" s="392"/>
      <c r="R270" s="393">
        <f t="shared" si="8"/>
        <v>0</v>
      </c>
      <c r="S270" s="393">
        <f t="shared" si="8"/>
        <v>0</v>
      </c>
      <c r="T270" s="393">
        <f t="shared" si="8"/>
        <v>0</v>
      </c>
      <c r="U270" s="394">
        <f t="shared" si="9"/>
        <v>0</v>
      </c>
      <c r="W270" s="386"/>
      <c r="X270" s="386"/>
    </row>
    <row r="271" spans="1:24">
      <c r="A271" s="387" t="s">
        <v>188</v>
      </c>
      <c r="B271" s="389"/>
      <c r="C271" s="435"/>
      <c r="D271" s="389"/>
      <c r="E271" s="388"/>
      <c r="F271" s="359"/>
      <c r="G271" s="359"/>
      <c r="H271" s="359"/>
      <c r="I271" s="390"/>
      <c r="J271" s="358"/>
      <c r="K271" s="358"/>
      <c r="L271" s="358"/>
      <c r="M271" s="388"/>
      <c r="N271" s="437"/>
      <c r="O271" s="435"/>
      <c r="P271" s="428"/>
      <c r="Q271" s="392"/>
      <c r="R271" s="393">
        <f t="shared" si="8"/>
        <v>0</v>
      </c>
      <c r="S271" s="393">
        <f t="shared" si="8"/>
        <v>0</v>
      </c>
      <c r="T271" s="393">
        <f t="shared" si="8"/>
        <v>0</v>
      </c>
      <c r="U271" s="394">
        <f t="shared" si="9"/>
        <v>0</v>
      </c>
      <c r="W271" s="386"/>
      <c r="X271" s="386"/>
    </row>
    <row r="272" spans="1:24">
      <c r="A272" s="387" t="s">
        <v>188</v>
      </c>
      <c r="B272" s="389"/>
      <c r="C272" s="435"/>
      <c r="D272" s="389"/>
      <c r="E272" s="388"/>
      <c r="F272" s="359"/>
      <c r="G272" s="359"/>
      <c r="H272" s="359"/>
      <c r="I272" s="390"/>
      <c r="J272" s="358"/>
      <c r="K272" s="358"/>
      <c r="L272" s="358"/>
      <c r="M272" s="388"/>
      <c r="N272" s="437"/>
      <c r="O272" s="435"/>
      <c r="P272" s="428"/>
      <c r="Q272" s="392"/>
      <c r="R272" s="393">
        <f t="shared" si="8"/>
        <v>0</v>
      </c>
      <c r="S272" s="393">
        <f t="shared" si="8"/>
        <v>0</v>
      </c>
      <c r="T272" s="393">
        <f t="shared" si="8"/>
        <v>0</v>
      </c>
      <c r="U272" s="394">
        <f t="shared" si="9"/>
        <v>0</v>
      </c>
      <c r="W272" s="386"/>
      <c r="X272" s="386"/>
    </row>
    <row r="273" spans="1:24">
      <c r="A273" s="387" t="s">
        <v>188</v>
      </c>
      <c r="B273" s="389"/>
      <c r="C273" s="435"/>
      <c r="D273" s="389"/>
      <c r="E273" s="388"/>
      <c r="F273" s="359"/>
      <c r="G273" s="359"/>
      <c r="H273" s="359"/>
      <c r="I273" s="390"/>
      <c r="J273" s="358"/>
      <c r="K273" s="358"/>
      <c r="L273" s="358"/>
      <c r="M273" s="388"/>
      <c r="N273" s="437"/>
      <c r="O273" s="435"/>
      <c r="P273" s="428"/>
      <c r="Q273" s="392"/>
      <c r="R273" s="393">
        <f t="shared" si="8"/>
        <v>0</v>
      </c>
      <c r="S273" s="393">
        <f t="shared" si="8"/>
        <v>0</v>
      </c>
      <c r="T273" s="393">
        <f t="shared" si="8"/>
        <v>0</v>
      </c>
      <c r="U273" s="394">
        <f t="shared" si="9"/>
        <v>0</v>
      </c>
      <c r="W273" s="386"/>
      <c r="X273" s="386"/>
    </row>
    <row r="274" spans="1:24">
      <c r="A274" s="387" t="s">
        <v>188</v>
      </c>
      <c r="B274" s="389"/>
      <c r="C274" s="435"/>
      <c r="D274" s="389"/>
      <c r="E274" s="388"/>
      <c r="F274" s="359"/>
      <c r="G274" s="359"/>
      <c r="H274" s="359"/>
      <c r="I274" s="390"/>
      <c r="J274" s="358"/>
      <c r="K274" s="358"/>
      <c r="L274" s="358"/>
      <c r="M274" s="388"/>
      <c r="N274" s="437"/>
      <c r="O274" s="435"/>
      <c r="P274" s="428"/>
      <c r="Q274" s="392"/>
      <c r="R274" s="393">
        <f t="shared" si="8"/>
        <v>0</v>
      </c>
      <c r="S274" s="393">
        <f t="shared" si="8"/>
        <v>0</v>
      </c>
      <c r="T274" s="393">
        <f t="shared" si="8"/>
        <v>0</v>
      </c>
      <c r="U274" s="394">
        <f t="shared" si="9"/>
        <v>0</v>
      </c>
      <c r="W274" s="386"/>
      <c r="X274" s="386"/>
    </row>
    <row r="275" spans="1:24">
      <c r="A275" s="387" t="s">
        <v>188</v>
      </c>
      <c r="B275" s="389"/>
      <c r="C275" s="435"/>
      <c r="D275" s="389"/>
      <c r="E275" s="388"/>
      <c r="F275" s="359"/>
      <c r="G275" s="359"/>
      <c r="H275" s="359"/>
      <c r="I275" s="390"/>
      <c r="J275" s="358"/>
      <c r="K275" s="358"/>
      <c r="L275" s="358"/>
      <c r="M275" s="388"/>
      <c r="N275" s="437"/>
      <c r="O275" s="435"/>
      <c r="P275" s="428"/>
      <c r="Q275" s="392"/>
      <c r="R275" s="393">
        <f t="shared" si="8"/>
        <v>0</v>
      </c>
      <c r="S275" s="393">
        <f t="shared" si="8"/>
        <v>0</v>
      </c>
      <c r="T275" s="393">
        <f t="shared" si="8"/>
        <v>0</v>
      </c>
      <c r="U275" s="394">
        <f t="shared" si="9"/>
        <v>0</v>
      </c>
      <c r="W275" s="386"/>
      <c r="X275" s="386"/>
    </row>
    <row r="276" spans="1:24">
      <c r="A276" s="387" t="s">
        <v>188</v>
      </c>
      <c r="B276" s="389"/>
      <c r="C276" s="435"/>
      <c r="D276" s="389"/>
      <c r="E276" s="388"/>
      <c r="F276" s="359"/>
      <c r="G276" s="359"/>
      <c r="H276" s="359"/>
      <c r="I276" s="390"/>
      <c r="J276" s="358"/>
      <c r="K276" s="358"/>
      <c r="L276" s="358"/>
      <c r="M276" s="388"/>
      <c r="N276" s="437"/>
      <c r="O276" s="435"/>
      <c r="P276" s="428"/>
      <c r="Q276" s="392"/>
      <c r="R276" s="393">
        <f t="shared" si="8"/>
        <v>0</v>
      </c>
      <c r="S276" s="393">
        <f t="shared" si="8"/>
        <v>0</v>
      </c>
      <c r="T276" s="393">
        <f t="shared" si="8"/>
        <v>0</v>
      </c>
      <c r="U276" s="394">
        <f t="shared" si="9"/>
        <v>0</v>
      </c>
      <c r="W276" s="386"/>
      <c r="X276" s="386"/>
    </row>
    <row r="277" spans="1:24">
      <c r="A277" s="387" t="s">
        <v>188</v>
      </c>
      <c r="B277" s="389"/>
      <c r="C277" s="435"/>
      <c r="D277" s="389"/>
      <c r="E277" s="388"/>
      <c r="F277" s="359"/>
      <c r="G277" s="359"/>
      <c r="H277" s="359"/>
      <c r="I277" s="390"/>
      <c r="J277" s="358"/>
      <c r="K277" s="358"/>
      <c r="L277" s="358"/>
      <c r="M277" s="388"/>
      <c r="N277" s="437"/>
      <c r="O277" s="435"/>
      <c r="P277" s="428"/>
      <c r="Q277" s="392"/>
      <c r="R277" s="393">
        <f t="shared" si="8"/>
        <v>0</v>
      </c>
      <c r="S277" s="393">
        <f t="shared" si="8"/>
        <v>0</v>
      </c>
      <c r="T277" s="393">
        <f t="shared" si="8"/>
        <v>0</v>
      </c>
      <c r="U277" s="394">
        <f t="shared" si="9"/>
        <v>0</v>
      </c>
      <c r="W277" s="386"/>
      <c r="X277" s="386"/>
    </row>
    <row r="278" spans="1:24">
      <c r="A278" s="387" t="s">
        <v>188</v>
      </c>
      <c r="B278" s="389"/>
      <c r="C278" s="435"/>
      <c r="D278" s="389"/>
      <c r="E278" s="388"/>
      <c r="F278" s="359"/>
      <c r="G278" s="359"/>
      <c r="H278" s="359"/>
      <c r="I278" s="390"/>
      <c r="J278" s="358"/>
      <c r="K278" s="358"/>
      <c r="L278" s="358"/>
      <c r="M278" s="388"/>
      <c r="N278" s="437"/>
      <c r="O278" s="435"/>
      <c r="P278" s="428"/>
      <c r="Q278" s="392"/>
      <c r="R278" s="393">
        <f t="shared" si="8"/>
        <v>0</v>
      </c>
      <c r="S278" s="393">
        <f t="shared" si="8"/>
        <v>0</v>
      </c>
      <c r="T278" s="393">
        <f t="shared" si="8"/>
        <v>0</v>
      </c>
      <c r="U278" s="394">
        <f t="shared" si="9"/>
        <v>0</v>
      </c>
      <c r="W278" s="386"/>
      <c r="X278" s="386"/>
    </row>
    <row r="279" spans="1:24">
      <c r="A279" s="387" t="s">
        <v>188</v>
      </c>
      <c r="B279" s="389"/>
      <c r="C279" s="435"/>
      <c r="D279" s="389"/>
      <c r="E279" s="388"/>
      <c r="F279" s="359"/>
      <c r="G279" s="359"/>
      <c r="H279" s="359"/>
      <c r="I279" s="390"/>
      <c r="J279" s="358"/>
      <c r="K279" s="358"/>
      <c r="L279" s="358"/>
      <c r="M279" s="388"/>
      <c r="N279" s="437"/>
      <c r="O279" s="435"/>
      <c r="P279" s="428"/>
      <c r="Q279" s="392"/>
      <c r="R279" s="393">
        <f t="shared" si="8"/>
        <v>0</v>
      </c>
      <c r="S279" s="393">
        <f t="shared" si="8"/>
        <v>0</v>
      </c>
      <c r="T279" s="393">
        <f t="shared" si="8"/>
        <v>0</v>
      </c>
      <c r="U279" s="394">
        <f t="shared" si="9"/>
        <v>0</v>
      </c>
      <c r="W279" s="386"/>
      <c r="X279" s="386"/>
    </row>
    <row r="280" spans="1:24">
      <c r="A280" s="387" t="s">
        <v>188</v>
      </c>
      <c r="B280" s="389"/>
      <c r="C280" s="435"/>
      <c r="D280" s="389"/>
      <c r="E280" s="388"/>
      <c r="F280" s="359"/>
      <c r="G280" s="359"/>
      <c r="H280" s="359"/>
      <c r="I280" s="390"/>
      <c r="J280" s="358"/>
      <c r="K280" s="358"/>
      <c r="L280" s="358"/>
      <c r="M280" s="388"/>
      <c r="N280" s="437"/>
      <c r="O280" s="435"/>
      <c r="P280" s="428"/>
      <c r="Q280" s="392"/>
      <c r="R280" s="393">
        <f t="shared" si="8"/>
        <v>0</v>
      </c>
      <c r="S280" s="393">
        <f t="shared" si="8"/>
        <v>0</v>
      </c>
      <c r="T280" s="393">
        <f t="shared" si="8"/>
        <v>0</v>
      </c>
      <c r="U280" s="394">
        <f t="shared" si="9"/>
        <v>0</v>
      </c>
      <c r="W280" s="386"/>
      <c r="X280" s="386"/>
    </row>
    <row r="281" spans="1:24">
      <c r="A281" s="387" t="s">
        <v>188</v>
      </c>
      <c r="B281" s="389"/>
      <c r="C281" s="435"/>
      <c r="D281" s="389"/>
      <c r="E281" s="388"/>
      <c r="F281" s="359"/>
      <c r="G281" s="359"/>
      <c r="H281" s="359"/>
      <c r="I281" s="390"/>
      <c r="J281" s="358"/>
      <c r="K281" s="358"/>
      <c r="L281" s="358"/>
      <c r="M281" s="388"/>
      <c r="N281" s="437"/>
      <c r="O281" s="435"/>
      <c r="P281" s="428"/>
      <c r="Q281" s="392"/>
      <c r="R281" s="393">
        <f t="shared" si="8"/>
        <v>0</v>
      </c>
      <c r="S281" s="393">
        <f t="shared" si="8"/>
        <v>0</v>
      </c>
      <c r="T281" s="393">
        <f t="shared" si="8"/>
        <v>0</v>
      </c>
      <c r="U281" s="394">
        <f t="shared" si="9"/>
        <v>0</v>
      </c>
      <c r="W281" s="386"/>
      <c r="X281" s="386"/>
    </row>
    <row r="282" spans="1:24">
      <c r="A282" s="387" t="s">
        <v>188</v>
      </c>
      <c r="B282" s="389"/>
      <c r="C282" s="435"/>
      <c r="D282" s="389"/>
      <c r="E282" s="388"/>
      <c r="F282" s="359"/>
      <c r="G282" s="359"/>
      <c r="H282" s="359"/>
      <c r="I282" s="390"/>
      <c r="J282" s="358"/>
      <c r="K282" s="358"/>
      <c r="L282" s="358"/>
      <c r="M282" s="388"/>
      <c r="N282" s="437"/>
      <c r="O282" s="435"/>
      <c r="P282" s="428"/>
      <c r="Q282" s="392"/>
      <c r="R282" s="393">
        <f t="shared" si="8"/>
        <v>0</v>
      </c>
      <c r="S282" s="393">
        <f t="shared" si="8"/>
        <v>0</v>
      </c>
      <c r="T282" s="393">
        <f t="shared" si="8"/>
        <v>0</v>
      </c>
      <c r="U282" s="394">
        <f t="shared" si="9"/>
        <v>0</v>
      </c>
      <c r="W282" s="386"/>
      <c r="X282" s="386"/>
    </row>
    <row r="283" spans="1:24">
      <c r="A283" s="387" t="s">
        <v>188</v>
      </c>
      <c r="B283" s="389"/>
      <c r="C283" s="435"/>
      <c r="D283" s="389"/>
      <c r="E283" s="388"/>
      <c r="F283" s="359"/>
      <c r="G283" s="359"/>
      <c r="H283" s="359"/>
      <c r="I283" s="390"/>
      <c r="J283" s="358"/>
      <c r="K283" s="358"/>
      <c r="L283" s="358"/>
      <c r="M283" s="388"/>
      <c r="N283" s="437"/>
      <c r="O283" s="435"/>
      <c r="P283" s="428"/>
      <c r="Q283" s="392"/>
      <c r="R283" s="393">
        <f t="shared" si="8"/>
        <v>0</v>
      </c>
      <c r="S283" s="393">
        <f t="shared" si="8"/>
        <v>0</v>
      </c>
      <c r="T283" s="393">
        <f t="shared" si="8"/>
        <v>0</v>
      </c>
      <c r="U283" s="394">
        <f t="shared" si="9"/>
        <v>0</v>
      </c>
      <c r="W283" s="386"/>
      <c r="X283" s="386"/>
    </row>
    <row r="284" spans="1:24">
      <c r="A284" s="387" t="s">
        <v>188</v>
      </c>
      <c r="B284" s="389"/>
      <c r="C284" s="435"/>
      <c r="D284" s="389"/>
      <c r="E284" s="388"/>
      <c r="F284" s="359"/>
      <c r="G284" s="359"/>
      <c r="H284" s="359"/>
      <c r="I284" s="390"/>
      <c r="J284" s="358"/>
      <c r="K284" s="358"/>
      <c r="L284" s="358"/>
      <c r="M284" s="388"/>
      <c r="N284" s="437"/>
      <c r="O284" s="435"/>
      <c r="P284" s="428"/>
      <c r="Q284" s="392"/>
      <c r="R284" s="393">
        <f t="shared" si="8"/>
        <v>0</v>
      </c>
      <c r="S284" s="393">
        <f t="shared" si="8"/>
        <v>0</v>
      </c>
      <c r="T284" s="393">
        <f t="shared" si="8"/>
        <v>0</v>
      </c>
      <c r="U284" s="394">
        <f t="shared" si="9"/>
        <v>0</v>
      </c>
      <c r="W284" s="386"/>
      <c r="X284" s="386"/>
    </row>
    <row r="285" spans="1:24">
      <c r="A285" s="387" t="s">
        <v>188</v>
      </c>
      <c r="B285" s="389"/>
      <c r="C285" s="435"/>
      <c r="D285" s="389"/>
      <c r="E285" s="388"/>
      <c r="F285" s="359"/>
      <c r="G285" s="359"/>
      <c r="H285" s="359"/>
      <c r="I285" s="390"/>
      <c r="J285" s="358"/>
      <c r="K285" s="358"/>
      <c r="L285" s="358"/>
      <c r="M285" s="388"/>
      <c r="N285" s="437"/>
      <c r="O285" s="435"/>
      <c r="P285" s="428"/>
      <c r="Q285" s="392"/>
      <c r="R285" s="393">
        <f t="shared" si="8"/>
        <v>0</v>
      </c>
      <c r="S285" s="393">
        <f t="shared" si="8"/>
        <v>0</v>
      </c>
      <c r="T285" s="393">
        <f t="shared" si="8"/>
        <v>0</v>
      </c>
      <c r="U285" s="394">
        <f t="shared" si="9"/>
        <v>0</v>
      </c>
      <c r="W285" s="386"/>
      <c r="X285" s="386"/>
    </row>
    <row r="286" spans="1:24">
      <c r="A286" s="387" t="s">
        <v>188</v>
      </c>
      <c r="B286" s="389"/>
      <c r="C286" s="435"/>
      <c r="D286" s="389"/>
      <c r="E286" s="388"/>
      <c r="F286" s="359"/>
      <c r="G286" s="359"/>
      <c r="H286" s="359"/>
      <c r="I286" s="390"/>
      <c r="J286" s="358"/>
      <c r="K286" s="358"/>
      <c r="L286" s="358"/>
      <c r="M286" s="388"/>
      <c r="N286" s="437"/>
      <c r="O286" s="435"/>
      <c r="P286" s="428"/>
      <c r="Q286" s="392"/>
      <c r="R286" s="393">
        <f t="shared" si="8"/>
        <v>0</v>
      </c>
      <c r="S286" s="393">
        <f t="shared" si="8"/>
        <v>0</v>
      </c>
      <c r="T286" s="393">
        <f t="shared" si="8"/>
        <v>0</v>
      </c>
      <c r="U286" s="394">
        <f t="shared" si="9"/>
        <v>0</v>
      </c>
      <c r="W286" s="386"/>
      <c r="X286" s="386"/>
    </row>
    <row r="287" spans="1:24">
      <c r="A287" s="387" t="s">
        <v>188</v>
      </c>
      <c r="B287" s="389"/>
      <c r="C287" s="435"/>
      <c r="D287" s="389"/>
      <c r="E287" s="388"/>
      <c r="F287" s="359"/>
      <c r="G287" s="359"/>
      <c r="H287" s="359"/>
      <c r="I287" s="390"/>
      <c r="J287" s="358"/>
      <c r="K287" s="358"/>
      <c r="L287" s="358"/>
      <c r="M287" s="388"/>
      <c r="N287" s="437"/>
      <c r="O287" s="435"/>
      <c r="P287" s="428"/>
      <c r="Q287" s="392"/>
      <c r="R287" s="393">
        <f t="shared" si="8"/>
        <v>0</v>
      </c>
      <c r="S287" s="393">
        <f t="shared" si="8"/>
        <v>0</v>
      </c>
      <c r="T287" s="393">
        <f t="shared" si="8"/>
        <v>0</v>
      </c>
      <c r="U287" s="394">
        <f t="shared" si="9"/>
        <v>0</v>
      </c>
      <c r="W287" s="386"/>
      <c r="X287" s="386"/>
    </row>
    <row r="288" spans="1:24">
      <c r="A288" s="387" t="s">
        <v>188</v>
      </c>
      <c r="B288" s="389"/>
      <c r="C288" s="435"/>
      <c r="D288" s="389"/>
      <c r="E288" s="388"/>
      <c r="F288" s="359"/>
      <c r="G288" s="359"/>
      <c r="H288" s="359"/>
      <c r="I288" s="390"/>
      <c r="J288" s="358"/>
      <c r="K288" s="358"/>
      <c r="L288" s="358"/>
      <c r="M288" s="388"/>
      <c r="N288" s="437"/>
      <c r="O288" s="435"/>
      <c r="P288" s="428"/>
      <c r="Q288" s="392"/>
      <c r="R288" s="393">
        <f t="shared" si="8"/>
        <v>0</v>
      </c>
      <c r="S288" s="393">
        <f t="shared" si="8"/>
        <v>0</v>
      </c>
      <c r="T288" s="393">
        <f t="shared" si="8"/>
        <v>0</v>
      </c>
      <c r="U288" s="394">
        <f t="shared" si="9"/>
        <v>0</v>
      </c>
      <c r="W288" s="386"/>
      <c r="X288" s="386"/>
    </row>
    <row r="289" spans="1:24">
      <c r="A289" s="387" t="s">
        <v>188</v>
      </c>
      <c r="B289" s="389"/>
      <c r="C289" s="435"/>
      <c r="D289" s="389"/>
      <c r="E289" s="388"/>
      <c r="F289" s="359"/>
      <c r="G289" s="359"/>
      <c r="H289" s="359"/>
      <c r="I289" s="390"/>
      <c r="J289" s="358"/>
      <c r="K289" s="358"/>
      <c r="L289" s="358"/>
      <c r="M289" s="388"/>
      <c r="N289" s="437"/>
      <c r="O289" s="435"/>
      <c r="P289" s="428"/>
      <c r="Q289" s="392"/>
      <c r="R289" s="393">
        <f t="shared" si="8"/>
        <v>0</v>
      </c>
      <c r="S289" s="393">
        <f t="shared" si="8"/>
        <v>0</v>
      </c>
      <c r="T289" s="393">
        <f t="shared" si="8"/>
        <v>0</v>
      </c>
      <c r="U289" s="394">
        <f t="shared" si="9"/>
        <v>0</v>
      </c>
      <c r="W289" s="386"/>
      <c r="X289" s="386"/>
    </row>
    <row r="290" spans="1:24">
      <c r="A290" s="387" t="s">
        <v>188</v>
      </c>
      <c r="B290" s="389"/>
      <c r="C290" s="435"/>
      <c r="D290" s="389"/>
      <c r="E290" s="388"/>
      <c r="F290" s="359"/>
      <c r="G290" s="359"/>
      <c r="H290" s="359"/>
      <c r="I290" s="390"/>
      <c r="J290" s="358"/>
      <c r="K290" s="358"/>
      <c r="L290" s="358"/>
      <c r="M290" s="388"/>
      <c r="N290" s="437"/>
      <c r="O290" s="435"/>
      <c r="P290" s="428"/>
      <c r="Q290" s="392"/>
      <c r="R290" s="393">
        <f t="shared" si="8"/>
        <v>0</v>
      </c>
      <c r="S290" s="393">
        <f t="shared" si="8"/>
        <v>0</v>
      </c>
      <c r="T290" s="393">
        <f t="shared" si="8"/>
        <v>0</v>
      </c>
      <c r="U290" s="394">
        <f t="shared" si="9"/>
        <v>0</v>
      </c>
      <c r="W290" s="386"/>
      <c r="X290" s="386"/>
    </row>
    <row r="291" spans="1:24">
      <c r="A291" s="387" t="s">
        <v>188</v>
      </c>
      <c r="B291" s="389"/>
      <c r="C291" s="435"/>
      <c r="D291" s="389"/>
      <c r="E291" s="388"/>
      <c r="F291" s="359"/>
      <c r="G291" s="359"/>
      <c r="H291" s="359"/>
      <c r="I291" s="390"/>
      <c r="J291" s="358"/>
      <c r="K291" s="358"/>
      <c r="L291" s="358"/>
      <c r="M291" s="388"/>
      <c r="N291" s="437"/>
      <c r="O291" s="435"/>
      <c r="P291" s="428"/>
      <c r="Q291" s="392"/>
      <c r="R291" s="393">
        <f t="shared" si="8"/>
        <v>0</v>
      </c>
      <c r="S291" s="393">
        <f t="shared" si="8"/>
        <v>0</v>
      </c>
      <c r="T291" s="393">
        <f t="shared" si="8"/>
        <v>0</v>
      </c>
      <c r="U291" s="394">
        <f t="shared" si="9"/>
        <v>0</v>
      </c>
      <c r="W291" s="386"/>
      <c r="X291" s="386"/>
    </row>
    <row r="292" spans="1:24">
      <c r="A292" s="387" t="s">
        <v>188</v>
      </c>
      <c r="B292" s="389"/>
      <c r="C292" s="435"/>
      <c r="D292" s="389"/>
      <c r="E292" s="388"/>
      <c r="F292" s="359"/>
      <c r="G292" s="359"/>
      <c r="H292" s="359"/>
      <c r="I292" s="390"/>
      <c r="J292" s="358"/>
      <c r="K292" s="358"/>
      <c r="L292" s="358"/>
      <c r="M292" s="388"/>
      <c r="N292" s="437"/>
      <c r="O292" s="435"/>
      <c r="P292" s="428"/>
      <c r="Q292" s="392"/>
      <c r="R292" s="393">
        <f t="shared" si="8"/>
        <v>0</v>
      </c>
      <c r="S292" s="393">
        <f t="shared" si="8"/>
        <v>0</v>
      </c>
      <c r="T292" s="393">
        <f t="shared" si="8"/>
        <v>0</v>
      </c>
      <c r="U292" s="394">
        <f t="shared" si="9"/>
        <v>0</v>
      </c>
      <c r="W292" s="386"/>
      <c r="X292" s="386"/>
    </row>
    <row r="293" spans="1:24">
      <c r="A293" s="387" t="s">
        <v>188</v>
      </c>
      <c r="B293" s="389"/>
      <c r="C293" s="435"/>
      <c r="D293" s="389"/>
      <c r="E293" s="388"/>
      <c r="F293" s="359"/>
      <c r="G293" s="359"/>
      <c r="H293" s="359"/>
      <c r="I293" s="390"/>
      <c r="J293" s="358"/>
      <c r="K293" s="358"/>
      <c r="L293" s="358"/>
      <c r="M293" s="388"/>
      <c r="N293" s="437"/>
      <c r="O293" s="435"/>
      <c r="P293" s="428"/>
      <c r="Q293" s="392"/>
      <c r="R293" s="393">
        <f t="shared" si="8"/>
        <v>0</v>
      </c>
      <c r="S293" s="393">
        <f t="shared" si="8"/>
        <v>0</v>
      </c>
      <c r="T293" s="393">
        <f t="shared" si="8"/>
        <v>0</v>
      </c>
      <c r="U293" s="394">
        <f t="shared" si="9"/>
        <v>0</v>
      </c>
      <c r="W293" s="386"/>
      <c r="X293" s="386"/>
    </row>
    <row r="294" spans="1:24">
      <c r="A294" s="387" t="s">
        <v>188</v>
      </c>
      <c r="B294" s="389"/>
      <c r="C294" s="435"/>
      <c r="D294" s="389"/>
      <c r="E294" s="388"/>
      <c r="F294" s="359"/>
      <c r="G294" s="359"/>
      <c r="H294" s="359"/>
      <c r="I294" s="390"/>
      <c r="J294" s="358"/>
      <c r="K294" s="358"/>
      <c r="L294" s="358"/>
      <c r="M294" s="388"/>
      <c r="N294" s="437"/>
      <c r="O294" s="435"/>
      <c r="P294" s="428"/>
      <c r="Q294" s="392"/>
      <c r="R294" s="393">
        <f t="shared" si="8"/>
        <v>0</v>
      </c>
      <c r="S294" s="393">
        <f t="shared" si="8"/>
        <v>0</v>
      </c>
      <c r="T294" s="393">
        <f t="shared" si="8"/>
        <v>0</v>
      </c>
      <c r="U294" s="394">
        <f t="shared" si="9"/>
        <v>0</v>
      </c>
      <c r="W294" s="386"/>
      <c r="X294" s="386"/>
    </row>
    <row r="295" spans="1:24">
      <c r="A295" s="387" t="s">
        <v>188</v>
      </c>
      <c r="B295" s="389"/>
      <c r="C295" s="435"/>
      <c r="D295" s="389"/>
      <c r="E295" s="388"/>
      <c r="F295" s="359"/>
      <c r="G295" s="359"/>
      <c r="H295" s="359"/>
      <c r="I295" s="390"/>
      <c r="J295" s="358"/>
      <c r="K295" s="358"/>
      <c r="L295" s="358"/>
      <c r="M295" s="388"/>
      <c r="N295" s="437"/>
      <c r="O295" s="435"/>
      <c r="P295" s="428"/>
      <c r="Q295" s="392"/>
      <c r="R295" s="393">
        <f t="shared" si="8"/>
        <v>0</v>
      </c>
      <c r="S295" s="393">
        <f t="shared" si="8"/>
        <v>0</v>
      </c>
      <c r="T295" s="393">
        <f t="shared" si="8"/>
        <v>0</v>
      </c>
      <c r="U295" s="394">
        <f t="shared" si="9"/>
        <v>0</v>
      </c>
      <c r="W295" s="386"/>
      <c r="X295" s="386"/>
    </row>
    <row r="296" spans="1:24">
      <c r="A296" s="387" t="s">
        <v>188</v>
      </c>
      <c r="B296" s="389"/>
      <c r="C296" s="435"/>
      <c r="D296" s="389"/>
      <c r="E296" s="388"/>
      <c r="F296" s="359"/>
      <c r="G296" s="359"/>
      <c r="H296" s="359"/>
      <c r="I296" s="390"/>
      <c r="J296" s="358"/>
      <c r="K296" s="358"/>
      <c r="L296" s="358"/>
      <c r="M296" s="388"/>
      <c r="N296" s="437"/>
      <c r="O296" s="435"/>
      <c r="P296" s="428"/>
      <c r="Q296" s="392"/>
      <c r="R296" s="393">
        <f t="shared" si="8"/>
        <v>0</v>
      </c>
      <c r="S296" s="393">
        <f t="shared" si="8"/>
        <v>0</v>
      </c>
      <c r="T296" s="393">
        <f t="shared" si="8"/>
        <v>0</v>
      </c>
      <c r="U296" s="394">
        <f t="shared" si="9"/>
        <v>0</v>
      </c>
      <c r="W296" s="386"/>
      <c r="X296" s="386"/>
    </row>
    <row r="297" spans="1:24">
      <c r="A297" s="387" t="s">
        <v>188</v>
      </c>
      <c r="B297" s="389"/>
      <c r="C297" s="435"/>
      <c r="D297" s="389"/>
      <c r="E297" s="388"/>
      <c r="F297" s="359"/>
      <c r="G297" s="359"/>
      <c r="H297" s="359"/>
      <c r="I297" s="390"/>
      <c r="J297" s="358"/>
      <c r="K297" s="358"/>
      <c r="L297" s="358"/>
      <c r="M297" s="388"/>
      <c r="N297" s="437"/>
      <c r="O297" s="435"/>
      <c r="P297" s="428"/>
      <c r="Q297" s="392"/>
      <c r="R297" s="393">
        <f t="shared" si="8"/>
        <v>0</v>
      </c>
      <c r="S297" s="393">
        <f t="shared" si="8"/>
        <v>0</v>
      </c>
      <c r="T297" s="393">
        <f t="shared" si="8"/>
        <v>0</v>
      </c>
      <c r="U297" s="394">
        <f t="shared" si="9"/>
        <v>0</v>
      </c>
      <c r="W297" s="386"/>
      <c r="X297" s="386"/>
    </row>
    <row r="298" spans="1:24">
      <c r="A298" s="387" t="s">
        <v>188</v>
      </c>
      <c r="B298" s="389"/>
      <c r="C298" s="435"/>
      <c r="D298" s="389"/>
      <c r="E298" s="388"/>
      <c r="F298" s="359"/>
      <c r="G298" s="359"/>
      <c r="H298" s="359"/>
      <c r="I298" s="390"/>
      <c r="J298" s="358"/>
      <c r="K298" s="358"/>
      <c r="L298" s="358"/>
      <c r="M298" s="388"/>
      <c r="N298" s="437"/>
      <c r="O298" s="435"/>
      <c r="P298" s="428"/>
      <c r="Q298" s="392"/>
      <c r="R298" s="393">
        <f t="shared" si="8"/>
        <v>0</v>
      </c>
      <c r="S298" s="393">
        <f t="shared" si="8"/>
        <v>0</v>
      </c>
      <c r="T298" s="393">
        <f t="shared" si="8"/>
        <v>0</v>
      </c>
      <c r="U298" s="394">
        <f t="shared" si="9"/>
        <v>0</v>
      </c>
      <c r="W298" s="386"/>
      <c r="X298" s="386"/>
    </row>
    <row r="299" spans="1:24">
      <c r="A299" s="387" t="s">
        <v>188</v>
      </c>
      <c r="B299" s="389"/>
      <c r="C299" s="435"/>
      <c r="D299" s="389"/>
      <c r="E299" s="388"/>
      <c r="F299" s="359"/>
      <c r="G299" s="359"/>
      <c r="H299" s="359"/>
      <c r="I299" s="390"/>
      <c r="J299" s="358"/>
      <c r="K299" s="358"/>
      <c r="L299" s="358"/>
      <c r="M299" s="388"/>
      <c r="N299" s="437"/>
      <c r="O299" s="435"/>
      <c r="P299" s="428"/>
      <c r="Q299" s="392"/>
      <c r="R299" s="393">
        <f t="shared" si="8"/>
        <v>0</v>
      </c>
      <c r="S299" s="393">
        <f t="shared" si="8"/>
        <v>0</v>
      </c>
      <c r="T299" s="393">
        <f t="shared" si="8"/>
        <v>0</v>
      </c>
      <c r="U299" s="394">
        <f t="shared" si="9"/>
        <v>0</v>
      </c>
      <c r="W299" s="386"/>
      <c r="X299" s="386"/>
    </row>
    <row r="300" spans="1:24">
      <c r="A300" s="387" t="s">
        <v>188</v>
      </c>
      <c r="B300" s="389"/>
      <c r="C300" s="435"/>
      <c r="D300" s="389"/>
      <c r="E300" s="388"/>
      <c r="F300" s="359"/>
      <c r="G300" s="359"/>
      <c r="H300" s="359"/>
      <c r="I300" s="390"/>
      <c r="J300" s="358"/>
      <c r="K300" s="358"/>
      <c r="L300" s="358"/>
      <c r="M300" s="388"/>
      <c r="N300" s="437"/>
      <c r="O300" s="435"/>
      <c r="P300" s="428"/>
      <c r="Q300" s="392"/>
      <c r="R300" s="393">
        <f t="shared" si="8"/>
        <v>0</v>
      </c>
      <c r="S300" s="393">
        <f t="shared" si="8"/>
        <v>0</v>
      </c>
      <c r="T300" s="393">
        <f t="shared" si="8"/>
        <v>0</v>
      </c>
      <c r="U300" s="394">
        <f t="shared" si="9"/>
        <v>0</v>
      </c>
      <c r="W300" s="386"/>
      <c r="X300" s="386"/>
    </row>
    <row r="301" spans="1:24">
      <c r="A301" s="387" t="s">
        <v>188</v>
      </c>
      <c r="B301" s="389"/>
      <c r="C301" s="435"/>
      <c r="D301" s="389"/>
      <c r="E301" s="388"/>
      <c r="F301" s="359"/>
      <c r="G301" s="359"/>
      <c r="H301" s="359"/>
      <c r="I301" s="390"/>
      <c r="J301" s="358"/>
      <c r="K301" s="358"/>
      <c r="L301" s="358"/>
      <c r="M301" s="388"/>
      <c r="N301" s="437"/>
      <c r="O301" s="435"/>
      <c r="P301" s="428"/>
      <c r="Q301" s="392"/>
      <c r="R301" s="393">
        <f t="shared" si="8"/>
        <v>0</v>
      </c>
      <c r="S301" s="393">
        <f t="shared" si="8"/>
        <v>0</v>
      </c>
      <c r="T301" s="393">
        <f t="shared" si="8"/>
        <v>0</v>
      </c>
      <c r="U301" s="394">
        <f t="shared" si="9"/>
        <v>0</v>
      </c>
      <c r="W301" s="386"/>
      <c r="X301" s="386"/>
    </row>
    <row r="302" spans="1:24">
      <c r="A302" s="387" t="s">
        <v>188</v>
      </c>
      <c r="B302" s="389"/>
      <c r="C302" s="435"/>
      <c r="D302" s="389"/>
      <c r="E302" s="388"/>
      <c r="F302" s="359"/>
      <c r="G302" s="359"/>
      <c r="H302" s="359"/>
      <c r="I302" s="390"/>
      <c r="J302" s="358"/>
      <c r="K302" s="358"/>
      <c r="L302" s="358"/>
      <c r="M302" s="388"/>
      <c r="N302" s="437"/>
      <c r="O302" s="435"/>
      <c r="P302" s="428"/>
      <c r="Q302" s="392"/>
      <c r="R302" s="393">
        <f t="shared" si="8"/>
        <v>0</v>
      </c>
      <c r="S302" s="393">
        <f t="shared" si="8"/>
        <v>0</v>
      </c>
      <c r="T302" s="393">
        <f t="shared" si="8"/>
        <v>0</v>
      </c>
      <c r="U302" s="394">
        <f t="shared" si="9"/>
        <v>0</v>
      </c>
      <c r="W302" s="386"/>
      <c r="X302" s="386"/>
    </row>
    <row r="303" spans="1:24">
      <c r="A303" s="387" t="s">
        <v>188</v>
      </c>
      <c r="B303" s="389"/>
      <c r="C303" s="435"/>
      <c r="D303" s="389"/>
      <c r="E303" s="388"/>
      <c r="F303" s="359"/>
      <c r="G303" s="359"/>
      <c r="H303" s="359"/>
      <c r="I303" s="390"/>
      <c r="J303" s="358"/>
      <c r="K303" s="358"/>
      <c r="L303" s="358"/>
      <c r="M303" s="388"/>
      <c r="N303" s="437"/>
      <c r="O303" s="435"/>
      <c r="P303" s="428"/>
      <c r="Q303" s="392"/>
      <c r="R303" s="393">
        <f t="shared" si="8"/>
        <v>0</v>
      </c>
      <c r="S303" s="393">
        <f t="shared" si="8"/>
        <v>0</v>
      </c>
      <c r="T303" s="393">
        <f t="shared" si="8"/>
        <v>0</v>
      </c>
      <c r="U303" s="394">
        <f t="shared" si="9"/>
        <v>0</v>
      </c>
      <c r="W303" s="386"/>
      <c r="X303" s="386"/>
    </row>
    <row r="304" spans="1:24">
      <c r="A304" s="387" t="s">
        <v>188</v>
      </c>
      <c r="B304" s="389"/>
      <c r="C304" s="435"/>
      <c r="D304" s="389"/>
      <c r="E304" s="388"/>
      <c r="F304" s="359"/>
      <c r="G304" s="359"/>
      <c r="H304" s="359"/>
      <c r="I304" s="390"/>
      <c r="J304" s="358"/>
      <c r="K304" s="358"/>
      <c r="L304" s="358"/>
      <c r="M304" s="388"/>
      <c r="N304" s="437"/>
      <c r="O304" s="435"/>
      <c r="P304" s="428"/>
      <c r="Q304" s="392"/>
      <c r="R304" s="393">
        <f t="shared" si="8"/>
        <v>0</v>
      </c>
      <c r="S304" s="393">
        <f t="shared" si="8"/>
        <v>0</v>
      </c>
      <c r="T304" s="393">
        <f t="shared" si="8"/>
        <v>0</v>
      </c>
      <c r="U304" s="394">
        <f t="shared" si="9"/>
        <v>0</v>
      </c>
      <c r="W304" s="386"/>
      <c r="X304" s="386"/>
    </row>
    <row r="305" spans="1:24">
      <c r="A305" s="387" t="s">
        <v>188</v>
      </c>
      <c r="B305" s="389"/>
      <c r="C305" s="435"/>
      <c r="D305" s="389"/>
      <c r="E305" s="388"/>
      <c r="F305" s="359"/>
      <c r="G305" s="359"/>
      <c r="H305" s="359"/>
      <c r="I305" s="390"/>
      <c r="J305" s="358"/>
      <c r="K305" s="358"/>
      <c r="L305" s="358"/>
      <c r="M305" s="388"/>
      <c r="N305" s="437"/>
      <c r="O305" s="435"/>
      <c r="P305" s="428"/>
      <c r="Q305" s="392"/>
      <c r="R305" s="393">
        <f t="shared" si="8"/>
        <v>0</v>
      </c>
      <c r="S305" s="393">
        <f t="shared" si="8"/>
        <v>0</v>
      </c>
      <c r="T305" s="393">
        <f t="shared" si="8"/>
        <v>0</v>
      </c>
      <c r="U305" s="394">
        <f t="shared" si="9"/>
        <v>0</v>
      </c>
      <c r="W305" s="386"/>
      <c r="X305" s="386"/>
    </row>
    <row r="306" spans="1:24">
      <c r="A306" s="387" t="s">
        <v>188</v>
      </c>
      <c r="B306" s="389"/>
      <c r="C306" s="435"/>
      <c r="D306" s="389"/>
      <c r="E306" s="388"/>
      <c r="F306" s="359"/>
      <c r="G306" s="359"/>
      <c r="H306" s="359"/>
      <c r="I306" s="390"/>
      <c r="J306" s="358"/>
      <c r="K306" s="358"/>
      <c r="L306" s="358"/>
      <c r="M306" s="388"/>
      <c r="N306" s="437"/>
      <c r="O306" s="435"/>
      <c r="P306" s="428"/>
      <c r="Q306" s="392"/>
      <c r="R306" s="393">
        <f t="shared" si="8"/>
        <v>0</v>
      </c>
      <c r="S306" s="393">
        <f t="shared" si="8"/>
        <v>0</v>
      </c>
      <c r="T306" s="393">
        <f t="shared" si="8"/>
        <v>0</v>
      </c>
      <c r="U306" s="394">
        <f t="shared" si="9"/>
        <v>0</v>
      </c>
      <c r="W306" s="386"/>
      <c r="X306" s="386"/>
    </row>
    <row r="307" spans="1:24">
      <c r="A307" s="387" t="s">
        <v>188</v>
      </c>
      <c r="B307" s="389"/>
      <c r="C307" s="435"/>
      <c r="D307" s="389"/>
      <c r="E307" s="388"/>
      <c r="F307" s="359"/>
      <c r="G307" s="359"/>
      <c r="H307" s="359"/>
      <c r="I307" s="390"/>
      <c r="J307" s="358"/>
      <c r="K307" s="358"/>
      <c r="L307" s="358"/>
      <c r="M307" s="388"/>
      <c r="N307" s="437"/>
      <c r="O307" s="435"/>
      <c r="P307" s="428"/>
      <c r="Q307" s="392"/>
      <c r="R307" s="393">
        <f t="shared" si="8"/>
        <v>0</v>
      </c>
      <c r="S307" s="393">
        <f t="shared" si="8"/>
        <v>0</v>
      </c>
      <c r="T307" s="393">
        <f t="shared" si="8"/>
        <v>0</v>
      </c>
      <c r="U307" s="394">
        <f t="shared" si="9"/>
        <v>0</v>
      </c>
      <c r="W307" s="386"/>
      <c r="X307" s="386"/>
    </row>
    <row r="308" spans="1:24">
      <c r="A308" s="387" t="s">
        <v>188</v>
      </c>
      <c r="B308" s="389"/>
      <c r="C308" s="435"/>
      <c r="D308" s="389"/>
      <c r="E308" s="388"/>
      <c r="F308" s="359"/>
      <c r="G308" s="359"/>
      <c r="H308" s="359"/>
      <c r="I308" s="390"/>
      <c r="J308" s="358"/>
      <c r="K308" s="358"/>
      <c r="L308" s="358"/>
      <c r="M308" s="388"/>
      <c r="N308" s="437"/>
      <c r="O308" s="435"/>
      <c r="P308" s="428"/>
      <c r="Q308" s="392"/>
      <c r="R308" s="393">
        <f t="shared" si="8"/>
        <v>0</v>
      </c>
      <c r="S308" s="393">
        <f t="shared" si="8"/>
        <v>0</v>
      </c>
      <c r="T308" s="393">
        <f t="shared" si="8"/>
        <v>0</v>
      </c>
      <c r="U308" s="394">
        <f t="shared" si="9"/>
        <v>0</v>
      </c>
      <c r="W308" s="386"/>
      <c r="X308" s="386"/>
    </row>
    <row r="309" spans="1:24">
      <c r="A309" s="387" t="s">
        <v>188</v>
      </c>
      <c r="B309" s="389"/>
      <c r="C309" s="435"/>
      <c r="D309" s="389"/>
      <c r="E309" s="388"/>
      <c r="F309" s="359"/>
      <c r="G309" s="359"/>
      <c r="H309" s="359"/>
      <c r="I309" s="390"/>
      <c r="J309" s="358"/>
      <c r="K309" s="358"/>
      <c r="L309" s="358"/>
      <c r="M309" s="388"/>
      <c r="N309" s="437"/>
      <c r="O309" s="435"/>
      <c r="P309" s="428"/>
      <c r="Q309" s="392"/>
      <c r="R309" s="393">
        <f t="shared" si="8"/>
        <v>0</v>
      </c>
      <c r="S309" s="393">
        <f t="shared" si="8"/>
        <v>0</v>
      </c>
      <c r="T309" s="393">
        <f t="shared" si="8"/>
        <v>0</v>
      </c>
      <c r="U309" s="394">
        <f t="shared" si="9"/>
        <v>0</v>
      </c>
      <c r="W309" s="386"/>
      <c r="X309" s="386"/>
    </row>
    <row r="310" spans="1:24">
      <c r="A310" s="387" t="s">
        <v>188</v>
      </c>
      <c r="B310" s="389"/>
      <c r="C310" s="435"/>
      <c r="D310" s="389"/>
      <c r="E310" s="388"/>
      <c r="F310" s="359"/>
      <c r="G310" s="359"/>
      <c r="H310" s="359"/>
      <c r="I310" s="390"/>
      <c r="J310" s="358"/>
      <c r="K310" s="358"/>
      <c r="L310" s="358"/>
      <c r="M310" s="388"/>
      <c r="N310" s="437"/>
      <c r="O310" s="435"/>
      <c r="P310" s="428"/>
      <c r="Q310" s="392"/>
      <c r="R310" s="393">
        <f t="shared" si="8"/>
        <v>0</v>
      </c>
      <c r="S310" s="393">
        <f t="shared" si="8"/>
        <v>0</v>
      </c>
      <c r="T310" s="393">
        <f t="shared" si="8"/>
        <v>0</v>
      </c>
      <c r="U310" s="394">
        <f t="shared" si="9"/>
        <v>0</v>
      </c>
      <c r="W310" s="386"/>
      <c r="X310" s="386"/>
    </row>
    <row r="311" spans="1:24">
      <c r="A311" s="387" t="s">
        <v>188</v>
      </c>
      <c r="B311" s="389"/>
      <c r="C311" s="435"/>
      <c r="D311" s="389"/>
      <c r="E311" s="388"/>
      <c r="F311" s="359"/>
      <c r="G311" s="359"/>
      <c r="H311" s="359"/>
      <c r="I311" s="390"/>
      <c r="J311" s="358"/>
      <c r="K311" s="358"/>
      <c r="L311" s="358"/>
      <c r="M311" s="388"/>
      <c r="N311" s="437"/>
      <c r="O311" s="435"/>
      <c r="P311" s="428"/>
      <c r="Q311" s="392"/>
      <c r="R311" s="393">
        <f t="shared" si="8"/>
        <v>0</v>
      </c>
      <c r="S311" s="393">
        <f t="shared" si="8"/>
        <v>0</v>
      </c>
      <c r="T311" s="393">
        <f t="shared" si="8"/>
        <v>0</v>
      </c>
      <c r="U311" s="394">
        <f t="shared" si="9"/>
        <v>0</v>
      </c>
      <c r="W311" s="386"/>
      <c r="X311" s="386"/>
    </row>
    <row r="312" spans="1:24">
      <c r="A312" s="387" t="s">
        <v>188</v>
      </c>
      <c r="B312" s="389"/>
      <c r="C312" s="435"/>
      <c r="D312" s="389"/>
      <c r="E312" s="388"/>
      <c r="F312" s="359"/>
      <c r="G312" s="359"/>
      <c r="H312" s="359"/>
      <c r="I312" s="390"/>
      <c r="J312" s="358"/>
      <c r="K312" s="358"/>
      <c r="L312" s="358"/>
      <c r="M312" s="388"/>
      <c r="N312" s="437"/>
      <c r="O312" s="435"/>
      <c r="P312" s="428"/>
      <c r="Q312" s="392"/>
      <c r="R312" s="393">
        <f t="shared" si="8"/>
        <v>0</v>
      </c>
      <c r="S312" s="393">
        <f t="shared" si="8"/>
        <v>0</v>
      </c>
      <c r="T312" s="393">
        <f t="shared" si="8"/>
        <v>0</v>
      </c>
      <c r="U312" s="394">
        <f t="shared" si="9"/>
        <v>0</v>
      </c>
      <c r="W312" s="386"/>
      <c r="X312" s="386"/>
    </row>
    <row r="313" spans="1:24">
      <c r="A313" s="387" t="s">
        <v>188</v>
      </c>
      <c r="B313" s="389"/>
      <c r="C313" s="435"/>
      <c r="D313" s="389"/>
      <c r="E313" s="388"/>
      <c r="F313" s="359"/>
      <c r="G313" s="359"/>
      <c r="H313" s="359"/>
      <c r="I313" s="390"/>
      <c r="J313" s="358"/>
      <c r="K313" s="358"/>
      <c r="L313" s="358"/>
      <c r="M313" s="388"/>
      <c r="N313" s="437"/>
      <c r="O313" s="435"/>
      <c r="P313" s="428"/>
      <c r="Q313" s="392"/>
      <c r="R313" s="393">
        <f t="shared" si="8"/>
        <v>0</v>
      </c>
      <c r="S313" s="393">
        <f t="shared" si="8"/>
        <v>0</v>
      </c>
      <c r="T313" s="393">
        <f t="shared" si="8"/>
        <v>0</v>
      </c>
      <c r="U313" s="394">
        <f t="shared" si="9"/>
        <v>0</v>
      </c>
      <c r="W313" s="386"/>
      <c r="X313" s="386"/>
    </row>
    <row r="314" spans="1:24">
      <c r="A314" s="387" t="s">
        <v>188</v>
      </c>
      <c r="B314" s="389"/>
      <c r="C314" s="435"/>
      <c r="D314" s="389"/>
      <c r="E314" s="388"/>
      <c r="F314" s="359"/>
      <c r="G314" s="359"/>
      <c r="H314" s="359"/>
      <c r="I314" s="390"/>
      <c r="J314" s="358"/>
      <c r="K314" s="358"/>
      <c r="L314" s="358"/>
      <c r="M314" s="388"/>
      <c r="N314" s="437"/>
      <c r="O314" s="435"/>
      <c r="P314" s="428"/>
      <c r="Q314" s="392"/>
      <c r="R314" s="393">
        <f t="shared" si="8"/>
        <v>0</v>
      </c>
      <c r="S314" s="393">
        <f t="shared" si="8"/>
        <v>0</v>
      </c>
      <c r="T314" s="393">
        <f t="shared" si="8"/>
        <v>0</v>
      </c>
      <c r="U314" s="394">
        <f t="shared" si="9"/>
        <v>0</v>
      </c>
      <c r="W314" s="386"/>
      <c r="X314" s="386"/>
    </row>
    <row r="315" spans="1:24">
      <c r="A315" s="387" t="s">
        <v>188</v>
      </c>
      <c r="B315" s="389"/>
      <c r="C315" s="435"/>
      <c r="D315" s="389"/>
      <c r="E315" s="388"/>
      <c r="F315" s="359"/>
      <c r="G315" s="359"/>
      <c r="H315" s="359"/>
      <c r="I315" s="390"/>
      <c r="J315" s="358"/>
      <c r="K315" s="358"/>
      <c r="L315" s="358"/>
      <c r="M315" s="388"/>
      <c r="N315" s="437"/>
      <c r="O315" s="435"/>
      <c r="P315" s="428"/>
      <c r="Q315" s="392"/>
      <c r="R315" s="393">
        <f t="shared" si="8"/>
        <v>0</v>
      </c>
      <c r="S315" s="393">
        <f t="shared" si="8"/>
        <v>0</v>
      </c>
      <c r="T315" s="393">
        <f t="shared" si="8"/>
        <v>0</v>
      </c>
      <c r="U315" s="394">
        <f t="shared" si="9"/>
        <v>0</v>
      </c>
      <c r="W315" s="386"/>
      <c r="X315" s="386"/>
    </row>
    <row r="316" spans="1:24">
      <c r="A316" s="387" t="s">
        <v>188</v>
      </c>
      <c r="B316" s="389"/>
      <c r="C316" s="435"/>
      <c r="D316" s="389"/>
      <c r="E316" s="388"/>
      <c r="F316" s="359"/>
      <c r="G316" s="359"/>
      <c r="H316" s="359"/>
      <c r="I316" s="390"/>
      <c r="J316" s="358"/>
      <c r="K316" s="358"/>
      <c r="L316" s="358"/>
      <c r="M316" s="388"/>
      <c r="N316" s="437"/>
      <c r="O316" s="435"/>
      <c r="P316" s="428"/>
      <c r="Q316" s="392"/>
      <c r="R316" s="393">
        <f t="shared" si="8"/>
        <v>0</v>
      </c>
      <c r="S316" s="393">
        <f t="shared" si="8"/>
        <v>0</v>
      </c>
      <c r="T316" s="393">
        <f t="shared" si="8"/>
        <v>0</v>
      </c>
      <c r="U316" s="394">
        <f t="shared" si="9"/>
        <v>0</v>
      </c>
      <c r="W316" s="386"/>
      <c r="X316" s="386"/>
    </row>
    <row r="317" spans="1:24">
      <c r="A317" s="387" t="s">
        <v>188</v>
      </c>
      <c r="B317" s="389"/>
      <c r="C317" s="435"/>
      <c r="D317" s="389"/>
      <c r="E317" s="388"/>
      <c r="F317" s="359"/>
      <c r="G317" s="359"/>
      <c r="H317" s="359"/>
      <c r="I317" s="390"/>
      <c r="J317" s="358"/>
      <c r="K317" s="358"/>
      <c r="L317" s="358"/>
      <c r="M317" s="388"/>
      <c r="N317" s="437"/>
      <c r="O317" s="435"/>
      <c r="P317" s="428"/>
      <c r="Q317" s="392"/>
      <c r="R317" s="393">
        <f t="shared" si="8"/>
        <v>0</v>
      </c>
      <c r="S317" s="393">
        <f t="shared" si="8"/>
        <v>0</v>
      </c>
      <c r="T317" s="393">
        <f t="shared" si="8"/>
        <v>0</v>
      </c>
      <c r="U317" s="394">
        <f t="shared" si="9"/>
        <v>0</v>
      </c>
      <c r="W317" s="386"/>
      <c r="X317" s="386"/>
    </row>
    <row r="318" spans="1:24">
      <c r="A318" s="387" t="s">
        <v>188</v>
      </c>
      <c r="B318" s="389"/>
      <c r="C318" s="435"/>
      <c r="D318" s="389"/>
      <c r="E318" s="388"/>
      <c r="F318" s="359"/>
      <c r="G318" s="359"/>
      <c r="H318" s="359"/>
      <c r="I318" s="390"/>
      <c r="J318" s="358"/>
      <c r="K318" s="358"/>
      <c r="L318" s="358"/>
      <c r="M318" s="388"/>
      <c r="N318" s="437"/>
      <c r="O318" s="435"/>
      <c r="P318" s="428"/>
      <c r="Q318" s="392"/>
      <c r="R318" s="393">
        <f t="shared" si="8"/>
        <v>0</v>
      </c>
      <c r="S318" s="393">
        <f t="shared" si="8"/>
        <v>0</v>
      </c>
      <c r="T318" s="393">
        <f t="shared" si="8"/>
        <v>0</v>
      </c>
      <c r="U318" s="394">
        <f t="shared" si="9"/>
        <v>0</v>
      </c>
      <c r="W318" s="386"/>
      <c r="X318" s="386"/>
    </row>
    <row r="319" spans="1:24">
      <c r="A319" s="387" t="s">
        <v>188</v>
      </c>
      <c r="B319" s="389"/>
      <c r="C319" s="435"/>
      <c r="D319" s="389"/>
      <c r="E319" s="388"/>
      <c r="F319" s="359"/>
      <c r="G319" s="359"/>
      <c r="H319" s="359"/>
      <c r="I319" s="390"/>
      <c r="J319" s="358"/>
      <c r="K319" s="358"/>
      <c r="L319" s="358"/>
      <c r="M319" s="388"/>
      <c r="N319" s="437"/>
      <c r="O319" s="435"/>
      <c r="P319" s="428"/>
      <c r="Q319" s="392"/>
      <c r="R319" s="393">
        <f t="shared" si="8"/>
        <v>0</v>
      </c>
      <c r="S319" s="393">
        <f t="shared" si="8"/>
        <v>0</v>
      </c>
      <c r="T319" s="393">
        <f t="shared" si="8"/>
        <v>0</v>
      </c>
      <c r="U319" s="394">
        <f t="shared" si="9"/>
        <v>0</v>
      </c>
      <c r="W319" s="386"/>
      <c r="X319" s="386"/>
    </row>
    <row r="320" spans="1:24">
      <c r="A320" s="387" t="s">
        <v>188</v>
      </c>
      <c r="B320" s="389"/>
      <c r="C320" s="435"/>
      <c r="D320" s="389"/>
      <c r="E320" s="388"/>
      <c r="F320" s="359"/>
      <c r="G320" s="359"/>
      <c r="H320" s="359"/>
      <c r="I320" s="390"/>
      <c r="J320" s="358"/>
      <c r="K320" s="358"/>
      <c r="L320" s="358"/>
      <c r="M320" s="388"/>
      <c r="N320" s="437"/>
      <c r="O320" s="435"/>
      <c r="P320" s="428"/>
      <c r="Q320" s="392"/>
      <c r="R320" s="393">
        <f t="shared" si="8"/>
        <v>0</v>
      </c>
      <c r="S320" s="393">
        <f t="shared" si="8"/>
        <v>0</v>
      </c>
      <c r="T320" s="393">
        <f t="shared" si="8"/>
        <v>0</v>
      </c>
      <c r="U320" s="394">
        <f t="shared" si="9"/>
        <v>0</v>
      </c>
      <c r="W320" s="386"/>
      <c r="X320" s="386"/>
    </row>
    <row r="321" spans="1:24">
      <c r="A321" s="387" t="s">
        <v>188</v>
      </c>
      <c r="B321" s="389"/>
      <c r="C321" s="435"/>
      <c r="D321" s="389"/>
      <c r="E321" s="388"/>
      <c r="F321" s="359"/>
      <c r="G321" s="359"/>
      <c r="H321" s="359"/>
      <c r="I321" s="390"/>
      <c r="J321" s="358"/>
      <c r="K321" s="358"/>
      <c r="L321" s="358"/>
      <c r="M321" s="388"/>
      <c r="N321" s="437"/>
      <c r="O321" s="435"/>
      <c r="P321" s="428"/>
      <c r="Q321" s="392"/>
      <c r="R321" s="393">
        <f t="shared" si="8"/>
        <v>0</v>
      </c>
      <c r="S321" s="393">
        <f t="shared" si="8"/>
        <v>0</v>
      </c>
      <c r="T321" s="393">
        <f t="shared" si="8"/>
        <v>0</v>
      </c>
      <c r="U321" s="394">
        <f t="shared" si="9"/>
        <v>0</v>
      </c>
      <c r="W321" s="386"/>
      <c r="X321" s="386"/>
    </row>
    <row r="322" spans="1:24">
      <c r="A322" s="387" t="s">
        <v>188</v>
      </c>
      <c r="B322" s="389"/>
      <c r="C322" s="435"/>
      <c r="D322" s="389"/>
      <c r="E322" s="388"/>
      <c r="F322" s="359"/>
      <c r="G322" s="359"/>
      <c r="H322" s="359"/>
      <c r="I322" s="390"/>
      <c r="J322" s="358"/>
      <c r="K322" s="358"/>
      <c r="L322" s="358"/>
      <c r="M322" s="388"/>
      <c r="N322" s="437"/>
      <c r="O322" s="435"/>
      <c r="P322" s="428"/>
      <c r="Q322" s="392"/>
      <c r="R322" s="393">
        <f t="shared" si="8"/>
        <v>0</v>
      </c>
      <c r="S322" s="393">
        <f t="shared" si="8"/>
        <v>0</v>
      </c>
      <c r="T322" s="393">
        <f t="shared" si="8"/>
        <v>0</v>
      </c>
      <c r="U322" s="394">
        <f t="shared" si="9"/>
        <v>0</v>
      </c>
      <c r="W322" s="386"/>
      <c r="X322" s="386"/>
    </row>
    <row r="323" spans="1:24">
      <c r="A323" s="387" t="s">
        <v>188</v>
      </c>
      <c r="B323" s="389"/>
      <c r="C323" s="435"/>
      <c r="D323" s="389"/>
      <c r="E323" s="388"/>
      <c r="F323" s="359"/>
      <c r="G323" s="359"/>
      <c r="H323" s="359"/>
      <c r="I323" s="390"/>
      <c r="J323" s="358"/>
      <c r="K323" s="358"/>
      <c r="L323" s="358"/>
      <c r="M323" s="388"/>
      <c r="N323" s="437"/>
      <c r="O323" s="435"/>
      <c r="P323" s="428"/>
      <c r="Q323" s="392"/>
      <c r="R323" s="393">
        <f t="shared" si="8"/>
        <v>0</v>
      </c>
      <c r="S323" s="393">
        <f t="shared" si="8"/>
        <v>0</v>
      </c>
      <c r="T323" s="393">
        <f t="shared" si="8"/>
        <v>0</v>
      </c>
      <c r="U323" s="394">
        <f t="shared" si="9"/>
        <v>0</v>
      </c>
      <c r="W323" s="386"/>
      <c r="X323" s="386"/>
    </row>
    <row r="324" spans="1:24">
      <c r="A324" s="387" t="s">
        <v>188</v>
      </c>
      <c r="B324" s="389"/>
      <c r="C324" s="435"/>
      <c r="D324" s="389"/>
      <c r="E324" s="388"/>
      <c r="F324" s="359"/>
      <c r="G324" s="359"/>
      <c r="H324" s="359"/>
      <c r="I324" s="390"/>
      <c r="J324" s="358"/>
      <c r="K324" s="358"/>
      <c r="L324" s="358"/>
      <c r="M324" s="388"/>
      <c r="N324" s="437"/>
      <c r="O324" s="435"/>
      <c r="P324" s="428"/>
      <c r="Q324" s="392"/>
      <c r="R324" s="393">
        <f t="shared" si="8"/>
        <v>0</v>
      </c>
      <c r="S324" s="393">
        <f t="shared" si="8"/>
        <v>0</v>
      </c>
      <c r="T324" s="393">
        <f t="shared" si="8"/>
        <v>0</v>
      </c>
      <c r="U324" s="394">
        <f t="shared" si="9"/>
        <v>0</v>
      </c>
      <c r="W324" s="386"/>
      <c r="X324" s="386"/>
    </row>
    <row r="325" spans="1:24">
      <c r="A325" s="387" t="s">
        <v>188</v>
      </c>
      <c r="B325" s="389"/>
      <c r="C325" s="435"/>
      <c r="D325" s="389"/>
      <c r="E325" s="388"/>
      <c r="F325" s="359"/>
      <c r="G325" s="359"/>
      <c r="H325" s="359"/>
      <c r="I325" s="390"/>
      <c r="J325" s="358"/>
      <c r="K325" s="358"/>
      <c r="L325" s="358"/>
      <c r="M325" s="388"/>
      <c r="N325" s="437"/>
      <c r="O325" s="435"/>
      <c r="P325" s="428"/>
      <c r="Q325" s="392"/>
      <c r="R325" s="393">
        <f t="shared" si="8"/>
        <v>0</v>
      </c>
      <c r="S325" s="393">
        <f t="shared" si="8"/>
        <v>0</v>
      </c>
      <c r="T325" s="393">
        <f t="shared" si="8"/>
        <v>0</v>
      </c>
      <c r="U325" s="394">
        <f t="shared" si="9"/>
        <v>0</v>
      </c>
      <c r="W325" s="386"/>
      <c r="X325" s="386"/>
    </row>
    <row r="326" spans="1:24">
      <c r="A326" s="387" t="s">
        <v>188</v>
      </c>
      <c r="B326" s="389"/>
      <c r="C326" s="435"/>
      <c r="D326" s="389"/>
      <c r="E326" s="388"/>
      <c r="F326" s="359"/>
      <c r="G326" s="359"/>
      <c r="H326" s="359"/>
      <c r="I326" s="390"/>
      <c r="J326" s="358"/>
      <c r="K326" s="358"/>
      <c r="L326" s="358"/>
      <c r="M326" s="388"/>
      <c r="N326" s="437"/>
      <c r="O326" s="435"/>
      <c r="P326" s="428"/>
      <c r="Q326" s="392"/>
      <c r="R326" s="393">
        <f t="shared" si="8"/>
        <v>0</v>
      </c>
      <c r="S326" s="393">
        <f t="shared" si="8"/>
        <v>0</v>
      </c>
      <c r="T326" s="393">
        <f t="shared" si="8"/>
        <v>0</v>
      </c>
      <c r="U326" s="394">
        <f t="shared" si="9"/>
        <v>0</v>
      </c>
      <c r="W326" s="386"/>
      <c r="X326" s="386"/>
    </row>
    <row r="327" spans="1:24">
      <c r="A327" s="387" t="s">
        <v>188</v>
      </c>
      <c r="B327" s="389"/>
      <c r="C327" s="435"/>
      <c r="D327" s="389"/>
      <c r="E327" s="388"/>
      <c r="F327" s="359"/>
      <c r="G327" s="359"/>
      <c r="H327" s="359"/>
      <c r="I327" s="390"/>
      <c r="J327" s="358"/>
      <c r="K327" s="358"/>
      <c r="L327" s="358"/>
      <c r="M327" s="388"/>
      <c r="N327" s="437"/>
      <c r="O327" s="435"/>
      <c r="P327" s="428"/>
      <c r="Q327" s="392"/>
      <c r="R327" s="393">
        <f t="shared" si="8"/>
        <v>0</v>
      </c>
      <c r="S327" s="393">
        <f t="shared" si="8"/>
        <v>0</v>
      </c>
      <c r="T327" s="393">
        <f t="shared" si="8"/>
        <v>0</v>
      </c>
      <c r="U327" s="394">
        <f t="shared" si="9"/>
        <v>0</v>
      </c>
      <c r="W327" s="386"/>
      <c r="X327" s="386"/>
    </row>
    <row r="328" spans="1:24">
      <c r="A328" s="387" t="s">
        <v>188</v>
      </c>
      <c r="B328" s="389"/>
      <c r="C328" s="435"/>
      <c r="D328" s="389"/>
      <c r="E328" s="388"/>
      <c r="F328" s="359"/>
      <c r="G328" s="359"/>
      <c r="H328" s="359"/>
      <c r="I328" s="390"/>
      <c r="J328" s="358"/>
      <c r="K328" s="358"/>
      <c r="L328" s="358"/>
      <c r="M328" s="388"/>
      <c r="N328" s="437"/>
      <c r="O328" s="435"/>
      <c r="P328" s="428"/>
      <c r="Q328" s="392"/>
      <c r="R328" s="393">
        <f t="shared" si="8"/>
        <v>0</v>
      </c>
      <c r="S328" s="393">
        <f t="shared" si="8"/>
        <v>0</v>
      </c>
      <c r="T328" s="393">
        <f t="shared" si="8"/>
        <v>0</v>
      </c>
      <c r="U328" s="394">
        <f t="shared" si="9"/>
        <v>0</v>
      </c>
      <c r="W328" s="386"/>
      <c r="X328" s="386"/>
    </row>
    <row r="329" spans="1:24">
      <c r="A329" s="387" t="s">
        <v>188</v>
      </c>
      <c r="B329" s="389"/>
      <c r="C329" s="435"/>
      <c r="D329" s="389"/>
      <c r="E329" s="388"/>
      <c r="F329" s="359"/>
      <c r="G329" s="359"/>
      <c r="H329" s="359"/>
      <c r="I329" s="390"/>
      <c r="J329" s="358"/>
      <c r="K329" s="358"/>
      <c r="L329" s="358"/>
      <c r="M329" s="388"/>
      <c r="N329" s="437"/>
      <c r="O329" s="435"/>
      <c r="P329" s="428"/>
      <c r="Q329" s="392"/>
      <c r="R329" s="393">
        <f t="shared" si="8"/>
        <v>0</v>
      </c>
      <c r="S329" s="393">
        <f t="shared" si="8"/>
        <v>0</v>
      </c>
      <c r="T329" s="393">
        <f t="shared" si="8"/>
        <v>0</v>
      </c>
      <c r="U329" s="394">
        <f t="shared" si="9"/>
        <v>0</v>
      </c>
      <c r="W329" s="386"/>
      <c r="X329" s="386"/>
    </row>
    <row r="330" spans="1:24">
      <c r="A330" s="387" t="s">
        <v>188</v>
      </c>
      <c r="B330" s="389"/>
      <c r="C330" s="435"/>
      <c r="D330" s="389"/>
      <c r="E330" s="388"/>
      <c r="F330" s="359"/>
      <c r="G330" s="359"/>
      <c r="H330" s="359"/>
      <c r="I330" s="390"/>
      <c r="J330" s="358"/>
      <c r="K330" s="358"/>
      <c r="L330" s="358"/>
      <c r="M330" s="388"/>
      <c r="N330" s="437"/>
      <c r="O330" s="435"/>
      <c r="P330" s="428"/>
      <c r="Q330" s="392"/>
      <c r="R330" s="393">
        <f t="shared" si="8"/>
        <v>0</v>
      </c>
      <c r="S330" s="393">
        <f t="shared" si="8"/>
        <v>0</v>
      </c>
      <c r="T330" s="393">
        <f t="shared" si="8"/>
        <v>0</v>
      </c>
      <c r="U330" s="394">
        <f t="shared" si="9"/>
        <v>0</v>
      </c>
      <c r="W330" s="386"/>
      <c r="X330" s="386"/>
    </row>
    <row r="331" spans="1:24">
      <c r="A331" s="387" t="s">
        <v>188</v>
      </c>
      <c r="B331" s="389"/>
      <c r="C331" s="435"/>
      <c r="D331" s="389"/>
      <c r="E331" s="388"/>
      <c r="F331" s="359"/>
      <c r="G331" s="359"/>
      <c r="H331" s="359"/>
      <c r="I331" s="390"/>
      <c r="J331" s="358"/>
      <c r="K331" s="358"/>
      <c r="L331" s="358"/>
      <c r="M331" s="388"/>
      <c r="N331" s="437"/>
      <c r="O331" s="435"/>
      <c r="P331" s="428"/>
      <c r="Q331" s="392"/>
      <c r="R331" s="393">
        <f t="shared" si="8"/>
        <v>0</v>
      </c>
      <c r="S331" s="393">
        <f t="shared" si="8"/>
        <v>0</v>
      </c>
      <c r="T331" s="393">
        <f t="shared" si="8"/>
        <v>0</v>
      </c>
      <c r="U331" s="394">
        <f t="shared" si="9"/>
        <v>0</v>
      </c>
      <c r="W331" s="386"/>
      <c r="X331" s="386"/>
    </row>
    <row r="332" spans="1:24">
      <c r="A332" s="387" t="s">
        <v>188</v>
      </c>
      <c r="B332" s="389"/>
      <c r="C332" s="435"/>
      <c r="D332" s="389"/>
      <c r="E332" s="388"/>
      <c r="F332" s="359"/>
      <c r="G332" s="359"/>
      <c r="H332" s="359"/>
      <c r="I332" s="390"/>
      <c r="J332" s="358"/>
      <c r="K332" s="358"/>
      <c r="L332" s="358"/>
      <c r="M332" s="388"/>
      <c r="N332" s="437"/>
      <c r="O332" s="435"/>
      <c r="P332" s="428"/>
      <c r="Q332" s="392"/>
      <c r="R332" s="393">
        <f t="shared" si="8"/>
        <v>0</v>
      </c>
      <c r="S332" s="393">
        <f t="shared" si="8"/>
        <v>0</v>
      </c>
      <c r="T332" s="393">
        <f t="shared" si="8"/>
        <v>0</v>
      </c>
      <c r="U332" s="394">
        <f t="shared" si="9"/>
        <v>0</v>
      </c>
      <c r="W332" s="386"/>
      <c r="X332" s="386"/>
    </row>
    <row r="333" spans="1:24">
      <c r="A333" s="387" t="s">
        <v>188</v>
      </c>
      <c r="B333" s="389"/>
      <c r="C333" s="435"/>
      <c r="D333" s="389"/>
      <c r="E333" s="388"/>
      <c r="F333" s="359"/>
      <c r="G333" s="359"/>
      <c r="H333" s="359"/>
      <c r="I333" s="390"/>
      <c r="J333" s="358"/>
      <c r="K333" s="358"/>
      <c r="L333" s="358"/>
      <c r="M333" s="388"/>
      <c r="N333" s="437"/>
      <c r="O333" s="435"/>
      <c r="P333" s="428"/>
      <c r="Q333" s="392"/>
      <c r="R333" s="393">
        <f t="shared" ref="R333:T396" si="10">IFERROR(F333*J333,0)</f>
        <v>0</v>
      </c>
      <c r="S333" s="393">
        <f t="shared" si="10"/>
        <v>0</v>
      </c>
      <c r="T333" s="393">
        <f t="shared" si="10"/>
        <v>0</v>
      </c>
      <c r="U333" s="394">
        <f t="shared" ref="U333:U396" si="11">IFERROR(R333+S333+T333,0)</f>
        <v>0</v>
      </c>
      <c r="W333" s="386"/>
      <c r="X333" s="386"/>
    </row>
    <row r="334" spans="1:24">
      <c r="A334" s="387" t="s">
        <v>188</v>
      </c>
      <c r="B334" s="389"/>
      <c r="C334" s="435"/>
      <c r="D334" s="389"/>
      <c r="E334" s="388"/>
      <c r="F334" s="359"/>
      <c r="G334" s="359"/>
      <c r="H334" s="359"/>
      <c r="I334" s="390"/>
      <c r="J334" s="358"/>
      <c r="K334" s="358"/>
      <c r="L334" s="358"/>
      <c r="M334" s="388"/>
      <c r="N334" s="437"/>
      <c r="O334" s="435"/>
      <c r="P334" s="428"/>
      <c r="Q334" s="392"/>
      <c r="R334" s="393">
        <f t="shared" si="10"/>
        <v>0</v>
      </c>
      <c r="S334" s="393">
        <f t="shared" si="10"/>
        <v>0</v>
      </c>
      <c r="T334" s="393">
        <f t="shared" si="10"/>
        <v>0</v>
      </c>
      <c r="U334" s="394">
        <f t="shared" si="11"/>
        <v>0</v>
      </c>
      <c r="W334" s="386"/>
      <c r="X334" s="386"/>
    </row>
    <row r="335" spans="1:24">
      <c r="A335" s="387" t="s">
        <v>188</v>
      </c>
      <c r="B335" s="389"/>
      <c r="C335" s="435"/>
      <c r="D335" s="389"/>
      <c r="E335" s="388"/>
      <c r="F335" s="359"/>
      <c r="G335" s="359"/>
      <c r="H335" s="359"/>
      <c r="I335" s="390"/>
      <c r="J335" s="358"/>
      <c r="K335" s="358"/>
      <c r="L335" s="358"/>
      <c r="M335" s="388"/>
      <c r="N335" s="437"/>
      <c r="O335" s="435"/>
      <c r="P335" s="428"/>
      <c r="Q335" s="392"/>
      <c r="R335" s="393">
        <f t="shared" si="10"/>
        <v>0</v>
      </c>
      <c r="S335" s="393">
        <f t="shared" si="10"/>
        <v>0</v>
      </c>
      <c r="T335" s="393">
        <f t="shared" si="10"/>
        <v>0</v>
      </c>
      <c r="U335" s="394">
        <f t="shared" si="11"/>
        <v>0</v>
      </c>
      <c r="W335" s="386"/>
      <c r="X335" s="386"/>
    </row>
    <row r="336" spans="1:24">
      <c r="A336" s="387" t="s">
        <v>188</v>
      </c>
      <c r="B336" s="389"/>
      <c r="C336" s="435"/>
      <c r="D336" s="389"/>
      <c r="E336" s="388"/>
      <c r="F336" s="359"/>
      <c r="G336" s="359"/>
      <c r="H336" s="359"/>
      <c r="I336" s="390"/>
      <c r="J336" s="358"/>
      <c r="K336" s="358"/>
      <c r="L336" s="358"/>
      <c r="M336" s="388"/>
      <c r="N336" s="437"/>
      <c r="O336" s="435"/>
      <c r="P336" s="428"/>
      <c r="Q336" s="392"/>
      <c r="R336" s="393">
        <f t="shared" si="10"/>
        <v>0</v>
      </c>
      <c r="S336" s="393">
        <f t="shared" si="10"/>
        <v>0</v>
      </c>
      <c r="T336" s="393">
        <f t="shared" si="10"/>
        <v>0</v>
      </c>
      <c r="U336" s="394">
        <f t="shared" si="11"/>
        <v>0</v>
      </c>
      <c r="W336" s="386"/>
      <c r="X336" s="386"/>
    </row>
    <row r="337" spans="1:24">
      <c r="A337" s="387" t="s">
        <v>188</v>
      </c>
      <c r="B337" s="389"/>
      <c r="C337" s="435"/>
      <c r="D337" s="389"/>
      <c r="E337" s="388"/>
      <c r="F337" s="359"/>
      <c r="G337" s="359"/>
      <c r="H337" s="359"/>
      <c r="I337" s="390"/>
      <c r="J337" s="358"/>
      <c r="K337" s="358"/>
      <c r="L337" s="358"/>
      <c r="M337" s="388"/>
      <c r="N337" s="437"/>
      <c r="O337" s="435"/>
      <c r="P337" s="428"/>
      <c r="Q337" s="392"/>
      <c r="R337" s="393">
        <f t="shared" si="10"/>
        <v>0</v>
      </c>
      <c r="S337" s="393">
        <f t="shared" si="10"/>
        <v>0</v>
      </c>
      <c r="T337" s="393">
        <f t="shared" si="10"/>
        <v>0</v>
      </c>
      <c r="U337" s="394">
        <f t="shared" si="11"/>
        <v>0</v>
      </c>
      <c r="W337" s="386"/>
      <c r="X337" s="386"/>
    </row>
    <row r="338" spans="1:24">
      <c r="A338" s="387" t="s">
        <v>188</v>
      </c>
      <c r="B338" s="389"/>
      <c r="C338" s="435"/>
      <c r="D338" s="389"/>
      <c r="E338" s="388"/>
      <c r="F338" s="359"/>
      <c r="G338" s="359"/>
      <c r="H338" s="359"/>
      <c r="I338" s="390"/>
      <c r="J338" s="358"/>
      <c r="K338" s="358"/>
      <c r="L338" s="358"/>
      <c r="M338" s="388"/>
      <c r="N338" s="437"/>
      <c r="O338" s="435"/>
      <c r="P338" s="428"/>
      <c r="Q338" s="392"/>
      <c r="R338" s="393">
        <f t="shared" si="10"/>
        <v>0</v>
      </c>
      <c r="S338" s="393">
        <f t="shared" si="10"/>
        <v>0</v>
      </c>
      <c r="T338" s="393">
        <f t="shared" si="10"/>
        <v>0</v>
      </c>
      <c r="U338" s="394">
        <f t="shared" si="11"/>
        <v>0</v>
      </c>
      <c r="W338" s="386"/>
      <c r="X338" s="386"/>
    </row>
    <row r="339" spans="1:24">
      <c r="A339" s="387" t="s">
        <v>188</v>
      </c>
      <c r="B339" s="389"/>
      <c r="C339" s="435"/>
      <c r="D339" s="389"/>
      <c r="E339" s="388"/>
      <c r="F339" s="359"/>
      <c r="G339" s="359"/>
      <c r="H339" s="359"/>
      <c r="I339" s="390"/>
      <c r="J339" s="358"/>
      <c r="K339" s="358"/>
      <c r="L339" s="358"/>
      <c r="M339" s="388"/>
      <c r="N339" s="437"/>
      <c r="O339" s="435"/>
      <c r="P339" s="428"/>
      <c r="Q339" s="392"/>
      <c r="R339" s="393">
        <f t="shared" si="10"/>
        <v>0</v>
      </c>
      <c r="S339" s="393">
        <f t="shared" si="10"/>
        <v>0</v>
      </c>
      <c r="T339" s="393">
        <f t="shared" si="10"/>
        <v>0</v>
      </c>
      <c r="U339" s="394">
        <f t="shared" si="11"/>
        <v>0</v>
      </c>
      <c r="W339" s="386"/>
      <c r="X339" s="386"/>
    </row>
    <row r="340" spans="1:24">
      <c r="A340" s="387" t="s">
        <v>188</v>
      </c>
      <c r="B340" s="389"/>
      <c r="C340" s="435"/>
      <c r="D340" s="389"/>
      <c r="E340" s="388"/>
      <c r="F340" s="359"/>
      <c r="G340" s="359"/>
      <c r="H340" s="359"/>
      <c r="I340" s="390"/>
      <c r="J340" s="358"/>
      <c r="K340" s="358"/>
      <c r="L340" s="358"/>
      <c r="M340" s="388"/>
      <c r="N340" s="437"/>
      <c r="O340" s="435"/>
      <c r="P340" s="428"/>
      <c r="Q340" s="392"/>
      <c r="R340" s="393">
        <f t="shared" si="10"/>
        <v>0</v>
      </c>
      <c r="S340" s="393">
        <f t="shared" si="10"/>
        <v>0</v>
      </c>
      <c r="T340" s="393">
        <f t="shared" si="10"/>
        <v>0</v>
      </c>
      <c r="U340" s="394">
        <f t="shared" si="11"/>
        <v>0</v>
      </c>
      <c r="W340" s="386"/>
      <c r="X340" s="386"/>
    </row>
    <row r="341" spans="1:24">
      <c r="A341" s="387" t="s">
        <v>188</v>
      </c>
      <c r="B341" s="389"/>
      <c r="C341" s="435"/>
      <c r="D341" s="389"/>
      <c r="E341" s="388"/>
      <c r="F341" s="359"/>
      <c r="G341" s="359"/>
      <c r="H341" s="359"/>
      <c r="I341" s="390"/>
      <c r="J341" s="358"/>
      <c r="K341" s="358"/>
      <c r="L341" s="358"/>
      <c r="M341" s="388"/>
      <c r="N341" s="437"/>
      <c r="O341" s="435"/>
      <c r="P341" s="428"/>
      <c r="Q341" s="392"/>
      <c r="R341" s="393">
        <f t="shared" si="10"/>
        <v>0</v>
      </c>
      <c r="S341" s="393">
        <f t="shared" si="10"/>
        <v>0</v>
      </c>
      <c r="T341" s="393">
        <f t="shared" si="10"/>
        <v>0</v>
      </c>
      <c r="U341" s="394">
        <f t="shared" si="11"/>
        <v>0</v>
      </c>
      <c r="W341" s="386"/>
      <c r="X341" s="386"/>
    </row>
    <row r="342" spans="1:24">
      <c r="A342" s="387" t="s">
        <v>188</v>
      </c>
      <c r="B342" s="389"/>
      <c r="C342" s="435"/>
      <c r="D342" s="389"/>
      <c r="E342" s="388"/>
      <c r="F342" s="359"/>
      <c r="G342" s="359"/>
      <c r="H342" s="359"/>
      <c r="I342" s="390"/>
      <c r="J342" s="358"/>
      <c r="K342" s="358"/>
      <c r="L342" s="358"/>
      <c r="M342" s="388"/>
      <c r="N342" s="437"/>
      <c r="O342" s="435"/>
      <c r="P342" s="428"/>
      <c r="Q342" s="392"/>
      <c r="R342" s="393">
        <f t="shared" si="10"/>
        <v>0</v>
      </c>
      <c r="S342" s="393">
        <f t="shared" si="10"/>
        <v>0</v>
      </c>
      <c r="T342" s="393">
        <f t="shared" si="10"/>
        <v>0</v>
      </c>
      <c r="U342" s="394">
        <f t="shared" si="11"/>
        <v>0</v>
      </c>
      <c r="W342" s="386"/>
      <c r="X342" s="386"/>
    </row>
    <row r="343" spans="1:24">
      <c r="A343" s="387" t="s">
        <v>188</v>
      </c>
      <c r="B343" s="389"/>
      <c r="C343" s="435"/>
      <c r="D343" s="389"/>
      <c r="E343" s="388"/>
      <c r="F343" s="359"/>
      <c r="G343" s="359"/>
      <c r="H343" s="359"/>
      <c r="I343" s="390"/>
      <c r="J343" s="358"/>
      <c r="K343" s="358"/>
      <c r="L343" s="358"/>
      <c r="M343" s="388"/>
      <c r="N343" s="437"/>
      <c r="O343" s="435"/>
      <c r="P343" s="428"/>
      <c r="Q343" s="392"/>
      <c r="R343" s="393">
        <f t="shared" si="10"/>
        <v>0</v>
      </c>
      <c r="S343" s="393">
        <f t="shared" si="10"/>
        <v>0</v>
      </c>
      <c r="T343" s="393">
        <f t="shared" si="10"/>
        <v>0</v>
      </c>
      <c r="U343" s="394">
        <f t="shared" si="11"/>
        <v>0</v>
      </c>
      <c r="W343" s="386"/>
      <c r="X343" s="386"/>
    </row>
    <row r="344" spans="1:24">
      <c r="A344" s="387" t="s">
        <v>188</v>
      </c>
      <c r="B344" s="389"/>
      <c r="C344" s="435"/>
      <c r="D344" s="389"/>
      <c r="E344" s="388"/>
      <c r="F344" s="359"/>
      <c r="G344" s="359"/>
      <c r="H344" s="359"/>
      <c r="I344" s="390"/>
      <c r="J344" s="358"/>
      <c r="K344" s="358"/>
      <c r="L344" s="358"/>
      <c r="M344" s="388"/>
      <c r="N344" s="437"/>
      <c r="O344" s="435"/>
      <c r="P344" s="428"/>
      <c r="Q344" s="392"/>
      <c r="R344" s="393">
        <f t="shared" si="10"/>
        <v>0</v>
      </c>
      <c r="S344" s="393">
        <f t="shared" si="10"/>
        <v>0</v>
      </c>
      <c r="T344" s="393">
        <f t="shared" si="10"/>
        <v>0</v>
      </c>
      <c r="U344" s="394">
        <f t="shared" si="11"/>
        <v>0</v>
      </c>
      <c r="W344" s="386"/>
      <c r="X344" s="386"/>
    </row>
    <row r="345" spans="1:24">
      <c r="A345" s="387" t="s">
        <v>188</v>
      </c>
      <c r="B345" s="389"/>
      <c r="C345" s="435"/>
      <c r="D345" s="389"/>
      <c r="E345" s="388"/>
      <c r="F345" s="359"/>
      <c r="G345" s="359"/>
      <c r="H345" s="359"/>
      <c r="I345" s="390"/>
      <c r="J345" s="358"/>
      <c r="K345" s="358"/>
      <c r="L345" s="358"/>
      <c r="M345" s="388"/>
      <c r="N345" s="437"/>
      <c r="O345" s="435"/>
      <c r="P345" s="428"/>
      <c r="Q345" s="392"/>
      <c r="R345" s="393">
        <f t="shared" si="10"/>
        <v>0</v>
      </c>
      <c r="S345" s="393">
        <f t="shared" si="10"/>
        <v>0</v>
      </c>
      <c r="T345" s="393">
        <f t="shared" si="10"/>
        <v>0</v>
      </c>
      <c r="U345" s="394">
        <f t="shared" si="11"/>
        <v>0</v>
      </c>
      <c r="W345" s="386"/>
      <c r="X345" s="386"/>
    </row>
    <row r="346" spans="1:24">
      <c r="A346" s="387" t="s">
        <v>188</v>
      </c>
      <c r="B346" s="389"/>
      <c r="C346" s="435"/>
      <c r="D346" s="389"/>
      <c r="E346" s="388"/>
      <c r="F346" s="359"/>
      <c r="G346" s="359"/>
      <c r="H346" s="359"/>
      <c r="I346" s="390"/>
      <c r="J346" s="358"/>
      <c r="K346" s="358"/>
      <c r="L346" s="358"/>
      <c r="M346" s="388"/>
      <c r="N346" s="437"/>
      <c r="O346" s="435"/>
      <c r="P346" s="428"/>
      <c r="Q346" s="392"/>
      <c r="R346" s="393">
        <f t="shared" si="10"/>
        <v>0</v>
      </c>
      <c r="S346" s="393">
        <f t="shared" si="10"/>
        <v>0</v>
      </c>
      <c r="T346" s="393">
        <f t="shared" si="10"/>
        <v>0</v>
      </c>
      <c r="U346" s="394">
        <f t="shared" si="11"/>
        <v>0</v>
      </c>
      <c r="W346" s="386"/>
      <c r="X346" s="386"/>
    </row>
    <row r="347" spans="1:24">
      <c r="A347" s="387" t="s">
        <v>188</v>
      </c>
      <c r="B347" s="389"/>
      <c r="C347" s="435"/>
      <c r="D347" s="389"/>
      <c r="E347" s="388"/>
      <c r="F347" s="359"/>
      <c r="G347" s="359"/>
      <c r="H347" s="359"/>
      <c r="I347" s="390"/>
      <c r="J347" s="358"/>
      <c r="K347" s="358"/>
      <c r="L347" s="358"/>
      <c r="M347" s="388"/>
      <c r="N347" s="437"/>
      <c r="O347" s="435"/>
      <c r="P347" s="428"/>
      <c r="Q347" s="392"/>
      <c r="R347" s="393">
        <f t="shared" si="10"/>
        <v>0</v>
      </c>
      <c r="S347" s="393">
        <f t="shared" si="10"/>
        <v>0</v>
      </c>
      <c r="T347" s="393">
        <f t="shared" si="10"/>
        <v>0</v>
      </c>
      <c r="U347" s="394">
        <f t="shared" si="11"/>
        <v>0</v>
      </c>
      <c r="W347" s="386"/>
      <c r="X347" s="386"/>
    </row>
    <row r="348" spans="1:24">
      <c r="A348" s="387" t="s">
        <v>188</v>
      </c>
      <c r="B348" s="389"/>
      <c r="C348" s="435"/>
      <c r="D348" s="389"/>
      <c r="E348" s="388"/>
      <c r="F348" s="359"/>
      <c r="G348" s="359"/>
      <c r="H348" s="359"/>
      <c r="I348" s="390"/>
      <c r="J348" s="358"/>
      <c r="K348" s="358"/>
      <c r="L348" s="358"/>
      <c r="M348" s="388"/>
      <c r="N348" s="437"/>
      <c r="O348" s="435"/>
      <c r="P348" s="428"/>
      <c r="Q348" s="392"/>
      <c r="R348" s="393">
        <f t="shared" si="10"/>
        <v>0</v>
      </c>
      <c r="S348" s="393">
        <f t="shared" si="10"/>
        <v>0</v>
      </c>
      <c r="T348" s="393">
        <f t="shared" si="10"/>
        <v>0</v>
      </c>
      <c r="U348" s="394">
        <f t="shared" si="11"/>
        <v>0</v>
      </c>
      <c r="W348" s="386"/>
      <c r="X348" s="386"/>
    </row>
    <row r="349" spans="1:24">
      <c r="A349" s="387" t="s">
        <v>188</v>
      </c>
      <c r="B349" s="389"/>
      <c r="C349" s="435"/>
      <c r="D349" s="389"/>
      <c r="E349" s="388"/>
      <c r="F349" s="359"/>
      <c r="G349" s="359"/>
      <c r="H349" s="359"/>
      <c r="I349" s="390"/>
      <c r="J349" s="358"/>
      <c r="K349" s="358"/>
      <c r="L349" s="358"/>
      <c r="M349" s="388"/>
      <c r="N349" s="437"/>
      <c r="O349" s="435"/>
      <c r="P349" s="428"/>
      <c r="Q349" s="392"/>
      <c r="R349" s="393">
        <f t="shared" si="10"/>
        <v>0</v>
      </c>
      <c r="S349" s="393">
        <f t="shared" si="10"/>
        <v>0</v>
      </c>
      <c r="T349" s="393">
        <f t="shared" si="10"/>
        <v>0</v>
      </c>
      <c r="U349" s="394">
        <f t="shared" si="11"/>
        <v>0</v>
      </c>
      <c r="W349" s="386"/>
      <c r="X349" s="386"/>
    </row>
    <row r="350" spans="1:24">
      <c r="A350" s="387" t="s">
        <v>188</v>
      </c>
      <c r="B350" s="389"/>
      <c r="C350" s="435"/>
      <c r="D350" s="389"/>
      <c r="E350" s="388"/>
      <c r="F350" s="359"/>
      <c r="G350" s="359"/>
      <c r="H350" s="359"/>
      <c r="I350" s="390"/>
      <c r="J350" s="358"/>
      <c r="K350" s="358"/>
      <c r="L350" s="358"/>
      <c r="M350" s="388"/>
      <c r="N350" s="437"/>
      <c r="O350" s="435"/>
      <c r="P350" s="428"/>
      <c r="Q350" s="392"/>
      <c r="R350" s="393">
        <f t="shared" si="10"/>
        <v>0</v>
      </c>
      <c r="S350" s="393">
        <f t="shared" si="10"/>
        <v>0</v>
      </c>
      <c r="T350" s="393">
        <f t="shared" si="10"/>
        <v>0</v>
      </c>
      <c r="U350" s="394">
        <f t="shared" si="11"/>
        <v>0</v>
      </c>
      <c r="W350" s="386"/>
      <c r="X350" s="386"/>
    </row>
    <row r="351" spans="1:24">
      <c r="A351" s="387" t="s">
        <v>188</v>
      </c>
      <c r="B351" s="389"/>
      <c r="C351" s="435"/>
      <c r="D351" s="389"/>
      <c r="E351" s="388"/>
      <c r="F351" s="359"/>
      <c r="G351" s="359"/>
      <c r="H351" s="359"/>
      <c r="I351" s="390"/>
      <c r="J351" s="358"/>
      <c r="K351" s="358"/>
      <c r="L351" s="358"/>
      <c r="M351" s="388"/>
      <c r="N351" s="437"/>
      <c r="O351" s="435"/>
      <c r="P351" s="428"/>
      <c r="Q351" s="392"/>
      <c r="R351" s="393">
        <f t="shared" si="10"/>
        <v>0</v>
      </c>
      <c r="S351" s="393">
        <f t="shared" si="10"/>
        <v>0</v>
      </c>
      <c r="T351" s="393">
        <f t="shared" si="10"/>
        <v>0</v>
      </c>
      <c r="U351" s="394">
        <f t="shared" si="11"/>
        <v>0</v>
      </c>
      <c r="W351" s="386"/>
      <c r="X351" s="386"/>
    </row>
    <row r="352" spans="1:24">
      <c r="A352" s="387" t="s">
        <v>188</v>
      </c>
      <c r="B352" s="389"/>
      <c r="C352" s="435"/>
      <c r="D352" s="389"/>
      <c r="E352" s="388"/>
      <c r="F352" s="359"/>
      <c r="G352" s="359"/>
      <c r="H352" s="359"/>
      <c r="I352" s="390"/>
      <c r="J352" s="358"/>
      <c r="K352" s="358"/>
      <c r="L352" s="358"/>
      <c r="M352" s="388"/>
      <c r="N352" s="437"/>
      <c r="O352" s="435"/>
      <c r="P352" s="428"/>
      <c r="Q352" s="392"/>
      <c r="R352" s="393">
        <f t="shared" si="10"/>
        <v>0</v>
      </c>
      <c r="S352" s="393">
        <f t="shared" si="10"/>
        <v>0</v>
      </c>
      <c r="T352" s="393">
        <f t="shared" si="10"/>
        <v>0</v>
      </c>
      <c r="U352" s="394">
        <f t="shared" si="11"/>
        <v>0</v>
      </c>
      <c r="W352" s="386"/>
      <c r="X352" s="386"/>
    </row>
    <row r="353" spans="1:24">
      <c r="A353" s="387" t="s">
        <v>188</v>
      </c>
      <c r="B353" s="389"/>
      <c r="C353" s="435"/>
      <c r="D353" s="389"/>
      <c r="E353" s="388"/>
      <c r="F353" s="359"/>
      <c r="G353" s="359"/>
      <c r="H353" s="359"/>
      <c r="I353" s="390"/>
      <c r="J353" s="358"/>
      <c r="K353" s="358"/>
      <c r="L353" s="358"/>
      <c r="M353" s="388"/>
      <c r="N353" s="437"/>
      <c r="O353" s="435"/>
      <c r="P353" s="428"/>
      <c r="Q353" s="392"/>
      <c r="R353" s="393">
        <f t="shared" si="10"/>
        <v>0</v>
      </c>
      <c r="S353" s="393">
        <f t="shared" si="10"/>
        <v>0</v>
      </c>
      <c r="T353" s="393">
        <f t="shared" si="10"/>
        <v>0</v>
      </c>
      <c r="U353" s="394">
        <f t="shared" si="11"/>
        <v>0</v>
      </c>
      <c r="W353" s="386"/>
      <c r="X353" s="386"/>
    </row>
    <row r="354" spans="1:24">
      <c r="A354" s="387" t="s">
        <v>188</v>
      </c>
      <c r="B354" s="389"/>
      <c r="C354" s="435"/>
      <c r="D354" s="389"/>
      <c r="E354" s="388"/>
      <c r="F354" s="359"/>
      <c r="G354" s="359"/>
      <c r="H354" s="359"/>
      <c r="I354" s="390"/>
      <c r="J354" s="358"/>
      <c r="K354" s="358"/>
      <c r="L354" s="358"/>
      <c r="M354" s="388"/>
      <c r="N354" s="437"/>
      <c r="O354" s="435"/>
      <c r="P354" s="428"/>
      <c r="Q354" s="392"/>
      <c r="R354" s="393">
        <f t="shared" si="10"/>
        <v>0</v>
      </c>
      <c r="S354" s="393">
        <f t="shared" si="10"/>
        <v>0</v>
      </c>
      <c r="T354" s="393">
        <f t="shared" si="10"/>
        <v>0</v>
      </c>
      <c r="U354" s="394">
        <f t="shared" si="11"/>
        <v>0</v>
      </c>
      <c r="W354" s="386"/>
      <c r="X354" s="386"/>
    </row>
    <row r="355" spans="1:24">
      <c r="A355" s="387" t="s">
        <v>188</v>
      </c>
      <c r="B355" s="389"/>
      <c r="C355" s="435"/>
      <c r="D355" s="389"/>
      <c r="E355" s="388"/>
      <c r="F355" s="359"/>
      <c r="G355" s="359"/>
      <c r="H355" s="359"/>
      <c r="I355" s="390"/>
      <c r="J355" s="358"/>
      <c r="K355" s="358"/>
      <c r="L355" s="358"/>
      <c r="M355" s="388"/>
      <c r="N355" s="437"/>
      <c r="O355" s="435"/>
      <c r="P355" s="428"/>
      <c r="Q355" s="392"/>
      <c r="R355" s="393">
        <f t="shared" si="10"/>
        <v>0</v>
      </c>
      <c r="S355" s="393">
        <f t="shared" si="10"/>
        <v>0</v>
      </c>
      <c r="T355" s="393">
        <f t="shared" si="10"/>
        <v>0</v>
      </c>
      <c r="U355" s="394">
        <f t="shared" si="11"/>
        <v>0</v>
      </c>
      <c r="W355" s="386"/>
      <c r="X355" s="386"/>
    </row>
    <row r="356" spans="1:24">
      <c r="A356" s="387" t="s">
        <v>188</v>
      </c>
      <c r="B356" s="389"/>
      <c r="C356" s="435"/>
      <c r="D356" s="389"/>
      <c r="E356" s="388"/>
      <c r="F356" s="359"/>
      <c r="G356" s="359"/>
      <c r="H356" s="359"/>
      <c r="I356" s="390"/>
      <c r="J356" s="358"/>
      <c r="K356" s="358"/>
      <c r="L356" s="358"/>
      <c r="M356" s="388"/>
      <c r="N356" s="437"/>
      <c r="O356" s="435"/>
      <c r="P356" s="428"/>
      <c r="Q356" s="392"/>
      <c r="R356" s="393">
        <f t="shared" si="10"/>
        <v>0</v>
      </c>
      <c r="S356" s="393">
        <f t="shared" si="10"/>
        <v>0</v>
      </c>
      <c r="T356" s="393">
        <f t="shared" si="10"/>
        <v>0</v>
      </c>
      <c r="U356" s="394">
        <f t="shared" si="11"/>
        <v>0</v>
      </c>
      <c r="W356" s="386"/>
      <c r="X356" s="386"/>
    </row>
    <row r="357" spans="1:24">
      <c r="A357" s="387" t="s">
        <v>188</v>
      </c>
      <c r="B357" s="389"/>
      <c r="C357" s="435"/>
      <c r="D357" s="389"/>
      <c r="E357" s="388"/>
      <c r="F357" s="359"/>
      <c r="G357" s="359"/>
      <c r="H357" s="359"/>
      <c r="I357" s="390"/>
      <c r="J357" s="358"/>
      <c r="K357" s="358"/>
      <c r="L357" s="358"/>
      <c r="M357" s="388"/>
      <c r="N357" s="437"/>
      <c r="O357" s="435"/>
      <c r="P357" s="428"/>
      <c r="Q357" s="392"/>
      <c r="R357" s="393">
        <f t="shared" si="10"/>
        <v>0</v>
      </c>
      <c r="S357" s="393">
        <f t="shared" si="10"/>
        <v>0</v>
      </c>
      <c r="T357" s="393">
        <f t="shared" si="10"/>
        <v>0</v>
      </c>
      <c r="U357" s="394">
        <f t="shared" si="11"/>
        <v>0</v>
      </c>
      <c r="W357" s="386"/>
      <c r="X357" s="386"/>
    </row>
    <row r="358" spans="1:24">
      <c r="A358" s="387" t="s">
        <v>188</v>
      </c>
      <c r="B358" s="389"/>
      <c r="C358" s="435"/>
      <c r="D358" s="389"/>
      <c r="E358" s="388"/>
      <c r="F358" s="359"/>
      <c r="G358" s="359"/>
      <c r="H358" s="359"/>
      <c r="I358" s="390"/>
      <c r="J358" s="358"/>
      <c r="K358" s="358"/>
      <c r="L358" s="358"/>
      <c r="M358" s="388"/>
      <c r="N358" s="437"/>
      <c r="O358" s="435"/>
      <c r="P358" s="428"/>
      <c r="Q358" s="392"/>
      <c r="R358" s="393">
        <f t="shared" si="10"/>
        <v>0</v>
      </c>
      <c r="S358" s="393">
        <f t="shared" si="10"/>
        <v>0</v>
      </c>
      <c r="T358" s="393">
        <f t="shared" si="10"/>
        <v>0</v>
      </c>
      <c r="U358" s="394">
        <f t="shared" si="11"/>
        <v>0</v>
      </c>
      <c r="W358" s="386"/>
      <c r="X358" s="386"/>
    </row>
    <row r="359" spans="1:24">
      <c r="A359" s="387" t="s">
        <v>188</v>
      </c>
      <c r="B359" s="389"/>
      <c r="C359" s="435"/>
      <c r="D359" s="389"/>
      <c r="E359" s="388"/>
      <c r="F359" s="359"/>
      <c r="G359" s="359"/>
      <c r="H359" s="359"/>
      <c r="I359" s="390"/>
      <c r="J359" s="358"/>
      <c r="K359" s="358"/>
      <c r="L359" s="358"/>
      <c r="M359" s="388"/>
      <c r="N359" s="437"/>
      <c r="O359" s="435"/>
      <c r="P359" s="428"/>
      <c r="Q359" s="392"/>
      <c r="R359" s="393">
        <f t="shared" si="10"/>
        <v>0</v>
      </c>
      <c r="S359" s="393">
        <f t="shared" si="10"/>
        <v>0</v>
      </c>
      <c r="T359" s="393">
        <f t="shared" si="10"/>
        <v>0</v>
      </c>
      <c r="U359" s="394">
        <f t="shared" si="11"/>
        <v>0</v>
      </c>
      <c r="W359" s="386"/>
      <c r="X359" s="386"/>
    </row>
    <row r="360" spans="1:24">
      <c r="A360" s="387" t="s">
        <v>188</v>
      </c>
      <c r="B360" s="389"/>
      <c r="C360" s="435"/>
      <c r="D360" s="389"/>
      <c r="E360" s="388"/>
      <c r="F360" s="359"/>
      <c r="G360" s="359"/>
      <c r="H360" s="359"/>
      <c r="I360" s="390"/>
      <c r="J360" s="358"/>
      <c r="K360" s="358"/>
      <c r="L360" s="358"/>
      <c r="M360" s="388"/>
      <c r="N360" s="437"/>
      <c r="O360" s="435"/>
      <c r="P360" s="428"/>
      <c r="Q360" s="392"/>
      <c r="R360" s="393">
        <f t="shared" si="10"/>
        <v>0</v>
      </c>
      <c r="S360" s="393">
        <f t="shared" si="10"/>
        <v>0</v>
      </c>
      <c r="T360" s="393">
        <f t="shared" si="10"/>
        <v>0</v>
      </c>
      <c r="U360" s="394">
        <f t="shared" si="11"/>
        <v>0</v>
      </c>
      <c r="W360" s="386"/>
      <c r="X360" s="386"/>
    </row>
    <row r="361" spans="1:24">
      <c r="A361" s="387" t="s">
        <v>188</v>
      </c>
      <c r="B361" s="389"/>
      <c r="C361" s="435"/>
      <c r="D361" s="389"/>
      <c r="E361" s="388"/>
      <c r="F361" s="359"/>
      <c r="G361" s="359"/>
      <c r="H361" s="359"/>
      <c r="I361" s="390"/>
      <c r="J361" s="358"/>
      <c r="K361" s="358"/>
      <c r="L361" s="358"/>
      <c r="M361" s="388"/>
      <c r="N361" s="437"/>
      <c r="O361" s="435"/>
      <c r="P361" s="428"/>
      <c r="Q361" s="392"/>
      <c r="R361" s="393">
        <f t="shared" si="10"/>
        <v>0</v>
      </c>
      <c r="S361" s="393">
        <f t="shared" si="10"/>
        <v>0</v>
      </c>
      <c r="T361" s="393">
        <f t="shared" si="10"/>
        <v>0</v>
      </c>
      <c r="U361" s="394">
        <f t="shared" si="11"/>
        <v>0</v>
      </c>
      <c r="W361" s="386"/>
      <c r="X361" s="386"/>
    </row>
    <row r="362" spans="1:24">
      <c r="A362" s="387" t="s">
        <v>188</v>
      </c>
      <c r="B362" s="389"/>
      <c r="C362" s="435"/>
      <c r="D362" s="389"/>
      <c r="E362" s="388"/>
      <c r="F362" s="359"/>
      <c r="G362" s="359"/>
      <c r="H362" s="359"/>
      <c r="I362" s="390"/>
      <c r="J362" s="358"/>
      <c r="K362" s="358"/>
      <c r="L362" s="358"/>
      <c r="M362" s="388"/>
      <c r="N362" s="437"/>
      <c r="O362" s="435"/>
      <c r="P362" s="428"/>
      <c r="Q362" s="392"/>
      <c r="R362" s="393">
        <f t="shared" si="10"/>
        <v>0</v>
      </c>
      <c r="S362" s="393">
        <f t="shared" si="10"/>
        <v>0</v>
      </c>
      <c r="T362" s="393">
        <f t="shared" si="10"/>
        <v>0</v>
      </c>
      <c r="U362" s="394">
        <f t="shared" si="11"/>
        <v>0</v>
      </c>
      <c r="W362" s="386"/>
      <c r="X362" s="386"/>
    </row>
    <row r="363" spans="1:24">
      <c r="A363" s="387" t="s">
        <v>188</v>
      </c>
      <c r="B363" s="389"/>
      <c r="C363" s="435"/>
      <c r="D363" s="389"/>
      <c r="E363" s="388"/>
      <c r="F363" s="359"/>
      <c r="G363" s="359"/>
      <c r="H363" s="359"/>
      <c r="I363" s="390"/>
      <c r="J363" s="358"/>
      <c r="K363" s="358"/>
      <c r="L363" s="358"/>
      <c r="M363" s="388"/>
      <c r="N363" s="437"/>
      <c r="O363" s="435"/>
      <c r="P363" s="428"/>
      <c r="Q363" s="392"/>
      <c r="R363" s="393">
        <f t="shared" si="10"/>
        <v>0</v>
      </c>
      <c r="S363" s="393">
        <f t="shared" si="10"/>
        <v>0</v>
      </c>
      <c r="T363" s="393">
        <f t="shared" si="10"/>
        <v>0</v>
      </c>
      <c r="U363" s="394">
        <f t="shared" si="11"/>
        <v>0</v>
      </c>
      <c r="W363" s="386"/>
      <c r="X363" s="386"/>
    </row>
    <row r="364" spans="1:24">
      <c r="A364" s="387" t="s">
        <v>188</v>
      </c>
      <c r="B364" s="389"/>
      <c r="C364" s="435"/>
      <c r="D364" s="389"/>
      <c r="E364" s="388"/>
      <c r="F364" s="359"/>
      <c r="G364" s="359"/>
      <c r="H364" s="359"/>
      <c r="I364" s="390"/>
      <c r="J364" s="358"/>
      <c r="K364" s="358"/>
      <c r="L364" s="358"/>
      <c r="M364" s="388"/>
      <c r="N364" s="437"/>
      <c r="O364" s="435"/>
      <c r="P364" s="428"/>
      <c r="Q364" s="392"/>
      <c r="R364" s="393">
        <f t="shared" si="10"/>
        <v>0</v>
      </c>
      <c r="S364" s="393">
        <f t="shared" si="10"/>
        <v>0</v>
      </c>
      <c r="T364" s="393">
        <f t="shared" si="10"/>
        <v>0</v>
      </c>
      <c r="U364" s="394">
        <f t="shared" si="11"/>
        <v>0</v>
      </c>
      <c r="W364" s="386"/>
      <c r="X364" s="386"/>
    </row>
    <row r="365" spans="1:24">
      <c r="A365" s="387" t="s">
        <v>188</v>
      </c>
      <c r="B365" s="389"/>
      <c r="C365" s="435"/>
      <c r="D365" s="389"/>
      <c r="E365" s="388"/>
      <c r="F365" s="359"/>
      <c r="G365" s="359"/>
      <c r="H365" s="359"/>
      <c r="I365" s="390"/>
      <c r="J365" s="358"/>
      <c r="K365" s="358"/>
      <c r="L365" s="358"/>
      <c r="M365" s="388"/>
      <c r="N365" s="437"/>
      <c r="O365" s="435"/>
      <c r="P365" s="428"/>
      <c r="Q365" s="392"/>
      <c r="R365" s="393">
        <f t="shared" si="10"/>
        <v>0</v>
      </c>
      <c r="S365" s="393">
        <f t="shared" si="10"/>
        <v>0</v>
      </c>
      <c r="T365" s="393">
        <f t="shared" si="10"/>
        <v>0</v>
      </c>
      <c r="U365" s="394">
        <f t="shared" si="11"/>
        <v>0</v>
      </c>
      <c r="W365" s="386"/>
      <c r="X365" s="386"/>
    </row>
    <row r="366" spans="1:24">
      <c r="A366" s="387" t="s">
        <v>188</v>
      </c>
      <c r="B366" s="389"/>
      <c r="C366" s="435"/>
      <c r="D366" s="389"/>
      <c r="E366" s="388"/>
      <c r="F366" s="359"/>
      <c r="G366" s="359"/>
      <c r="H366" s="359"/>
      <c r="I366" s="390"/>
      <c r="J366" s="358"/>
      <c r="K366" s="358"/>
      <c r="L366" s="358"/>
      <c r="M366" s="388"/>
      <c r="N366" s="437"/>
      <c r="O366" s="435"/>
      <c r="P366" s="428"/>
      <c r="Q366" s="392"/>
      <c r="R366" s="393">
        <f t="shared" si="10"/>
        <v>0</v>
      </c>
      <c r="S366" s="393">
        <f t="shared" si="10"/>
        <v>0</v>
      </c>
      <c r="T366" s="393">
        <f t="shared" si="10"/>
        <v>0</v>
      </c>
      <c r="U366" s="394">
        <f t="shared" si="11"/>
        <v>0</v>
      </c>
      <c r="W366" s="386"/>
      <c r="X366" s="386"/>
    </row>
    <row r="367" spans="1:24">
      <c r="A367" s="387" t="s">
        <v>188</v>
      </c>
      <c r="B367" s="389"/>
      <c r="C367" s="435"/>
      <c r="D367" s="389"/>
      <c r="E367" s="388"/>
      <c r="F367" s="359"/>
      <c r="G367" s="359"/>
      <c r="H367" s="359"/>
      <c r="I367" s="390"/>
      <c r="J367" s="358"/>
      <c r="K367" s="358"/>
      <c r="L367" s="358"/>
      <c r="M367" s="388"/>
      <c r="N367" s="437"/>
      <c r="O367" s="435"/>
      <c r="P367" s="428"/>
      <c r="Q367" s="392"/>
      <c r="R367" s="393">
        <f t="shared" si="10"/>
        <v>0</v>
      </c>
      <c r="S367" s="393">
        <f t="shared" si="10"/>
        <v>0</v>
      </c>
      <c r="T367" s="393">
        <f t="shared" si="10"/>
        <v>0</v>
      </c>
      <c r="U367" s="394">
        <f t="shared" si="11"/>
        <v>0</v>
      </c>
      <c r="W367" s="386"/>
      <c r="X367" s="386"/>
    </row>
    <row r="368" spans="1:24">
      <c r="A368" s="387" t="s">
        <v>188</v>
      </c>
      <c r="B368" s="389"/>
      <c r="C368" s="435"/>
      <c r="D368" s="389"/>
      <c r="E368" s="388"/>
      <c r="F368" s="359"/>
      <c r="G368" s="359"/>
      <c r="H368" s="359"/>
      <c r="I368" s="390"/>
      <c r="J368" s="358"/>
      <c r="K368" s="358"/>
      <c r="L368" s="358"/>
      <c r="M368" s="388"/>
      <c r="N368" s="437"/>
      <c r="O368" s="435"/>
      <c r="P368" s="428"/>
      <c r="Q368" s="392"/>
      <c r="R368" s="393">
        <f t="shared" si="10"/>
        <v>0</v>
      </c>
      <c r="S368" s="393">
        <f t="shared" si="10"/>
        <v>0</v>
      </c>
      <c r="T368" s="393">
        <f t="shared" si="10"/>
        <v>0</v>
      </c>
      <c r="U368" s="394">
        <f t="shared" si="11"/>
        <v>0</v>
      </c>
      <c r="W368" s="386"/>
      <c r="X368" s="386"/>
    </row>
    <row r="369" spans="1:24">
      <c r="A369" s="387" t="s">
        <v>188</v>
      </c>
      <c r="B369" s="389"/>
      <c r="C369" s="435"/>
      <c r="D369" s="389"/>
      <c r="E369" s="388"/>
      <c r="F369" s="359"/>
      <c r="G369" s="359"/>
      <c r="H369" s="359"/>
      <c r="I369" s="390"/>
      <c r="J369" s="358"/>
      <c r="K369" s="358"/>
      <c r="L369" s="358"/>
      <c r="M369" s="388"/>
      <c r="N369" s="437"/>
      <c r="O369" s="435"/>
      <c r="P369" s="428"/>
      <c r="Q369" s="392"/>
      <c r="R369" s="393">
        <f t="shared" si="10"/>
        <v>0</v>
      </c>
      <c r="S369" s="393">
        <f t="shared" si="10"/>
        <v>0</v>
      </c>
      <c r="T369" s="393">
        <f t="shared" si="10"/>
        <v>0</v>
      </c>
      <c r="U369" s="394">
        <f t="shared" si="11"/>
        <v>0</v>
      </c>
      <c r="W369" s="386"/>
      <c r="X369" s="386"/>
    </row>
    <row r="370" spans="1:24">
      <c r="A370" s="387" t="s">
        <v>188</v>
      </c>
      <c r="B370" s="389"/>
      <c r="C370" s="435"/>
      <c r="D370" s="389"/>
      <c r="E370" s="388"/>
      <c r="F370" s="359"/>
      <c r="G370" s="359"/>
      <c r="H370" s="359"/>
      <c r="I370" s="390"/>
      <c r="J370" s="358"/>
      <c r="K370" s="358"/>
      <c r="L370" s="358"/>
      <c r="M370" s="388"/>
      <c r="N370" s="437"/>
      <c r="O370" s="435"/>
      <c r="P370" s="428"/>
      <c r="Q370" s="392"/>
      <c r="R370" s="393">
        <f t="shared" si="10"/>
        <v>0</v>
      </c>
      <c r="S370" s="393">
        <f t="shared" si="10"/>
        <v>0</v>
      </c>
      <c r="T370" s="393">
        <f t="shared" si="10"/>
        <v>0</v>
      </c>
      <c r="U370" s="394">
        <f t="shared" si="11"/>
        <v>0</v>
      </c>
      <c r="W370" s="386"/>
      <c r="X370" s="386"/>
    </row>
    <row r="371" spans="1:24">
      <c r="A371" s="387" t="s">
        <v>188</v>
      </c>
      <c r="B371" s="389"/>
      <c r="C371" s="435"/>
      <c r="D371" s="389"/>
      <c r="E371" s="388"/>
      <c r="F371" s="359"/>
      <c r="G371" s="359"/>
      <c r="H371" s="359"/>
      <c r="I371" s="390"/>
      <c r="J371" s="358"/>
      <c r="K371" s="358"/>
      <c r="L371" s="358"/>
      <c r="M371" s="388"/>
      <c r="N371" s="437"/>
      <c r="O371" s="435"/>
      <c r="P371" s="428"/>
      <c r="Q371" s="392"/>
      <c r="R371" s="393">
        <f t="shared" si="10"/>
        <v>0</v>
      </c>
      <c r="S371" s="393">
        <f t="shared" si="10"/>
        <v>0</v>
      </c>
      <c r="T371" s="393">
        <f t="shared" si="10"/>
        <v>0</v>
      </c>
      <c r="U371" s="394">
        <f t="shared" si="11"/>
        <v>0</v>
      </c>
      <c r="W371" s="386"/>
      <c r="X371" s="386"/>
    </row>
    <row r="372" spans="1:24">
      <c r="A372" s="387" t="s">
        <v>188</v>
      </c>
      <c r="B372" s="389"/>
      <c r="C372" s="435"/>
      <c r="D372" s="389"/>
      <c r="E372" s="388"/>
      <c r="F372" s="359"/>
      <c r="G372" s="359"/>
      <c r="H372" s="359"/>
      <c r="I372" s="390"/>
      <c r="J372" s="358"/>
      <c r="K372" s="358"/>
      <c r="L372" s="358"/>
      <c r="M372" s="388"/>
      <c r="N372" s="437"/>
      <c r="O372" s="435"/>
      <c r="P372" s="428"/>
      <c r="Q372" s="392"/>
      <c r="R372" s="393">
        <f t="shared" si="10"/>
        <v>0</v>
      </c>
      <c r="S372" s="393">
        <f t="shared" si="10"/>
        <v>0</v>
      </c>
      <c r="T372" s="393">
        <f t="shared" si="10"/>
        <v>0</v>
      </c>
      <c r="U372" s="394">
        <f t="shared" si="11"/>
        <v>0</v>
      </c>
      <c r="W372" s="386"/>
      <c r="X372" s="386"/>
    </row>
    <row r="373" spans="1:24">
      <c r="A373" s="387" t="s">
        <v>188</v>
      </c>
      <c r="B373" s="389"/>
      <c r="C373" s="435"/>
      <c r="D373" s="389"/>
      <c r="E373" s="388"/>
      <c r="F373" s="359"/>
      <c r="G373" s="359"/>
      <c r="H373" s="359"/>
      <c r="I373" s="390"/>
      <c r="J373" s="358"/>
      <c r="K373" s="358"/>
      <c r="L373" s="358"/>
      <c r="M373" s="388"/>
      <c r="N373" s="437"/>
      <c r="O373" s="435"/>
      <c r="P373" s="428"/>
      <c r="Q373" s="392"/>
      <c r="R373" s="393">
        <f t="shared" si="10"/>
        <v>0</v>
      </c>
      <c r="S373" s="393">
        <f t="shared" si="10"/>
        <v>0</v>
      </c>
      <c r="T373" s="393">
        <f t="shared" si="10"/>
        <v>0</v>
      </c>
      <c r="U373" s="394">
        <f t="shared" si="11"/>
        <v>0</v>
      </c>
      <c r="W373" s="386"/>
      <c r="X373" s="386"/>
    </row>
    <row r="374" spans="1:24">
      <c r="A374" s="387" t="s">
        <v>188</v>
      </c>
      <c r="B374" s="389"/>
      <c r="C374" s="435"/>
      <c r="D374" s="389"/>
      <c r="E374" s="388"/>
      <c r="F374" s="359"/>
      <c r="G374" s="359"/>
      <c r="H374" s="359"/>
      <c r="I374" s="390"/>
      <c r="J374" s="358"/>
      <c r="K374" s="358"/>
      <c r="L374" s="358"/>
      <c r="M374" s="388"/>
      <c r="N374" s="437"/>
      <c r="O374" s="435"/>
      <c r="P374" s="428"/>
      <c r="Q374" s="392"/>
      <c r="R374" s="393">
        <f t="shared" si="10"/>
        <v>0</v>
      </c>
      <c r="S374" s="393">
        <f t="shared" si="10"/>
        <v>0</v>
      </c>
      <c r="T374" s="393">
        <f t="shared" si="10"/>
        <v>0</v>
      </c>
      <c r="U374" s="394">
        <f t="shared" si="11"/>
        <v>0</v>
      </c>
      <c r="W374" s="386"/>
      <c r="X374" s="386"/>
    </row>
    <row r="375" spans="1:24">
      <c r="A375" s="387" t="s">
        <v>188</v>
      </c>
      <c r="B375" s="389"/>
      <c r="C375" s="435"/>
      <c r="D375" s="389"/>
      <c r="E375" s="388"/>
      <c r="F375" s="359"/>
      <c r="G375" s="359"/>
      <c r="H375" s="359"/>
      <c r="I375" s="390"/>
      <c r="J375" s="358"/>
      <c r="K375" s="358"/>
      <c r="L375" s="358"/>
      <c r="M375" s="388"/>
      <c r="N375" s="437"/>
      <c r="O375" s="435"/>
      <c r="P375" s="428"/>
      <c r="Q375" s="392"/>
      <c r="R375" s="393">
        <f t="shared" si="10"/>
        <v>0</v>
      </c>
      <c r="S375" s="393">
        <f t="shared" si="10"/>
        <v>0</v>
      </c>
      <c r="T375" s="393">
        <f t="shared" si="10"/>
        <v>0</v>
      </c>
      <c r="U375" s="394">
        <f t="shared" si="11"/>
        <v>0</v>
      </c>
      <c r="W375" s="386"/>
      <c r="X375" s="386"/>
    </row>
    <row r="376" spans="1:24">
      <c r="A376" s="387" t="s">
        <v>188</v>
      </c>
      <c r="B376" s="389"/>
      <c r="C376" s="435"/>
      <c r="D376" s="389"/>
      <c r="E376" s="388"/>
      <c r="F376" s="359"/>
      <c r="G376" s="359"/>
      <c r="H376" s="359"/>
      <c r="I376" s="390"/>
      <c r="J376" s="358"/>
      <c r="K376" s="358"/>
      <c r="L376" s="358"/>
      <c r="M376" s="388"/>
      <c r="N376" s="437"/>
      <c r="O376" s="435"/>
      <c r="P376" s="428"/>
      <c r="Q376" s="392"/>
      <c r="R376" s="393">
        <f t="shared" si="10"/>
        <v>0</v>
      </c>
      <c r="S376" s="393">
        <f t="shared" si="10"/>
        <v>0</v>
      </c>
      <c r="T376" s="393">
        <f t="shared" si="10"/>
        <v>0</v>
      </c>
      <c r="U376" s="394">
        <f t="shared" si="11"/>
        <v>0</v>
      </c>
      <c r="W376" s="386"/>
      <c r="X376" s="386"/>
    </row>
    <row r="377" spans="1:24">
      <c r="A377" s="387" t="s">
        <v>188</v>
      </c>
      <c r="B377" s="389"/>
      <c r="C377" s="435"/>
      <c r="D377" s="389"/>
      <c r="E377" s="388"/>
      <c r="F377" s="359"/>
      <c r="G377" s="359"/>
      <c r="H377" s="359"/>
      <c r="I377" s="390"/>
      <c r="J377" s="358"/>
      <c r="K377" s="358"/>
      <c r="L377" s="358"/>
      <c r="M377" s="388"/>
      <c r="N377" s="437"/>
      <c r="O377" s="435"/>
      <c r="P377" s="428"/>
      <c r="Q377" s="392"/>
      <c r="R377" s="393">
        <f t="shared" si="10"/>
        <v>0</v>
      </c>
      <c r="S377" s="393">
        <f t="shared" si="10"/>
        <v>0</v>
      </c>
      <c r="T377" s="393">
        <f t="shared" si="10"/>
        <v>0</v>
      </c>
      <c r="U377" s="394">
        <f t="shared" si="11"/>
        <v>0</v>
      </c>
      <c r="W377" s="386"/>
      <c r="X377" s="386"/>
    </row>
    <row r="378" spans="1:24">
      <c r="A378" s="387" t="s">
        <v>188</v>
      </c>
      <c r="B378" s="389"/>
      <c r="C378" s="435"/>
      <c r="D378" s="389"/>
      <c r="E378" s="388"/>
      <c r="F378" s="359"/>
      <c r="G378" s="359"/>
      <c r="H378" s="359"/>
      <c r="I378" s="390"/>
      <c r="J378" s="358"/>
      <c r="K378" s="358"/>
      <c r="L378" s="358"/>
      <c r="M378" s="388"/>
      <c r="N378" s="437"/>
      <c r="O378" s="435"/>
      <c r="P378" s="428"/>
      <c r="Q378" s="392"/>
      <c r="R378" s="393">
        <f t="shared" si="10"/>
        <v>0</v>
      </c>
      <c r="S378" s="393">
        <f t="shared" si="10"/>
        <v>0</v>
      </c>
      <c r="T378" s="393">
        <f t="shared" si="10"/>
        <v>0</v>
      </c>
      <c r="U378" s="394">
        <f t="shared" si="11"/>
        <v>0</v>
      </c>
      <c r="W378" s="386"/>
      <c r="X378" s="386"/>
    </row>
    <row r="379" spans="1:24">
      <c r="A379" s="387" t="s">
        <v>188</v>
      </c>
      <c r="B379" s="389"/>
      <c r="C379" s="435"/>
      <c r="D379" s="389"/>
      <c r="E379" s="388"/>
      <c r="F379" s="359"/>
      <c r="G379" s="359"/>
      <c r="H379" s="359"/>
      <c r="I379" s="390"/>
      <c r="J379" s="358"/>
      <c r="K379" s="358"/>
      <c r="L379" s="358"/>
      <c r="M379" s="388"/>
      <c r="N379" s="437"/>
      <c r="O379" s="435"/>
      <c r="P379" s="428"/>
      <c r="Q379" s="392"/>
      <c r="R379" s="393">
        <f t="shared" si="10"/>
        <v>0</v>
      </c>
      <c r="S379" s="393">
        <f t="shared" si="10"/>
        <v>0</v>
      </c>
      <c r="T379" s="393">
        <f t="shared" si="10"/>
        <v>0</v>
      </c>
      <c r="U379" s="394">
        <f t="shared" si="11"/>
        <v>0</v>
      </c>
      <c r="W379" s="386"/>
      <c r="X379" s="386"/>
    </row>
    <row r="380" spans="1:24">
      <c r="A380" s="387" t="s">
        <v>188</v>
      </c>
      <c r="B380" s="389"/>
      <c r="C380" s="435"/>
      <c r="D380" s="389"/>
      <c r="E380" s="388"/>
      <c r="F380" s="359"/>
      <c r="G380" s="359"/>
      <c r="H380" s="359"/>
      <c r="I380" s="390"/>
      <c r="J380" s="358"/>
      <c r="K380" s="358"/>
      <c r="L380" s="358"/>
      <c r="M380" s="388"/>
      <c r="N380" s="437"/>
      <c r="O380" s="435"/>
      <c r="P380" s="428"/>
      <c r="Q380" s="392"/>
      <c r="R380" s="393">
        <f t="shared" si="10"/>
        <v>0</v>
      </c>
      <c r="S380" s="393">
        <f t="shared" si="10"/>
        <v>0</v>
      </c>
      <c r="T380" s="393">
        <f t="shared" si="10"/>
        <v>0</v>
      </c>
      <c r="U380" s="394">
        <f t="shared" si="11"/>
        <v>0</v>
      </c>
      <c r="W380" s="386"/>
      <c r="X380" s="386"/>
    </row>
    <row r="381" spans="1:24">
      <c r="A381" s="387" t="s">
        <v>188</v>
      </c>
      <c r="B381" s="389"/>
      <c r="C381" s="435"/>
      <c r="D381" s="389"/>
      <c r="E381" s="388"/>
      <c r="F381" s="359"/>
      <c r="G381" s="359"/>
      <c r="H381" s="359"/>
      <c r="I381" s="390"/>
      <c r="J381" s="358"/>
      <c r="K381" s="358"/>
      <c r="L381" s="358"/>
      <c r="M381" s="388"/>
      <c r="N381" s="437"/>
      <c r="O381" s="435"/>
      <c r="P381" s="428"/>
      <c r="Q381" s="392"/>
      <c r="R381" s="393">
        <f t="shared" si="10"/>
        <v>0</v>
      </c>
      <c r="S381" s="393">
        <f t="shared" si="10"/>
        <v>0</v>
      </c>
      <c r="T381" s="393">
        <f t="shared" si="10"/>
        <v>0</v>
      </c>
      <c r="U381" s="394">
        <f t="shared" si="11"/>
        <v>0</v>
      </c>
      <c r="W381" s="386"/>
      <c r="X381" s="386"/>
    </row>
    <row r="382" spans="1:24">
      <c r="A382" s="387" t="s">
        <v>188</v>
      </c>
      <c r="B382" s="389"/>
      <c r="C382" s="435"/>
      <c r="D382" s="389"/>
      <c r="E382" s="388"/>
      <c r="F382" s="359"/>
      <c r="G382" s="359"/>
      <c r="H382" s="359"/>
      <c r="I382" s="390"/>
      <c r="J382" s="358"/>
      <c r="K382" s="358"/>
      <c r="L382" s="358"/>
      <c r="M382" s="388"/>
      <c r="N382" s="437"/>
      <c r="O382" s="435"/>
      <c r="P382" s="428"/>
      <c r="Q382" s="392"/>
      <c r="R382" s="393">
        <f t="shared" si="10"/>
        <v>0</v>
      </c>
      <c r="S382" s="393">
        <f t="shared" si="10"/>
        <v>0</v>
      </c>
      <c r="T382" s="393">
        <f t="shared" si="10"/>
        <v>0</v>
      </c>
      <c r="U382" s="394">
        <f t="shared" si="11"/>
        <v>0</v>
      </c>
      <c r="W382" s="386"/>
      <c r="X382" s="386"/>
    </row>
    <row r="383" spans="1:24">
      <c r="A383" s="387" t="s">
        <v>188</v>
      </c>
      <c r="B383" s="389"/>
      <c r="C383" s="435"/>
      <c r="D383" s="389"/>
      <c r="E383" s="388"/>
      <c r="F383" s="359"/>
      <c r="G383" s="359"/>
      <c r="H383" s="359"/>
      <c r="I383" s="390"/>
      <c r="J383" s="358"/>
      <c r="K383" s="358"/>
      <c r="L383" s="358"/>
      <c r="M383" s="388"/>
      <c r="N383" s="437"/>
      <c r="O383" s="435"/>
      <c r="P383" s="428"/>
      <c r="Q383" s="392"/>
      <c r="R383" s="393">
        <f t="shared" si="10"/>
        <v>0</v>
      </c>
      <c r="S383" s="393">
        <f t="shared" si="10"/>
        <v>0</v>
      </c>
      <c r="T383" s="393">
        <f t="shared" si="10"/>
        <v>0</v>
      </c>
      <c r="U383" s="394">
        <f t="shared" si="11"/>
        <v>0</v>
      </c>
      <c r="W383" s="386"/>
      <c r="X383" s="386"/>
    </row>
    <row r="384" spans="1:24">
      <c r="A384" s="387" t="s">
        <v>188</v>
      </c>
      <c r="B384" s="389"/>
      <c r="C384" s="435"/>
      <c r="D384" s="389"/>
      <c r="E384" s="388"/>
      <c r="F384" s="359"/>
      <c r="G384" s="359"/>
      <c r="H384" s="359"/>
      <c r="I384" s="390"/>
      <c r="J384" s="358"/>
      <c r="K384" s="358"/>
      <c r="L384" s="358"/>
      <c r="M384" s="388"/>
      <c r="N384" s="437"/>
      <c r="O384" s="435"/>
      <c r="P384" s="428"/>
      <c r="Q384" s="392"/>
      <c r="R384" s="393">
        <f t="shared" si="10"/>
        <v>0</v>
      </c>
      <c r="S384" s="393">
        <f t="shared" si="10"/>
        <v>0</v>
      </c>
      <c r="T384" s="393">
        <f t="shared" si="10"/>
        <v>0</v>
      </c>
      <c r="U384" s="394">
        <f t="shared" si="11"/>
        <v>0</v>
      </c>
      <c r="W384" s="386"/>
      <c r="X384" s="386"/>
    </row>
    <row r="385" spans="1:24">
      <c r="A385" s="387" t="s">
        <v>188</v>
      </c>
      <c r="B385" s="389"/>
      <c r="C385" s="435"/>
      <c r="D385" s="389"/>
      <c r="E385" s="388"/>
      <c r="F385" s="359"/>
      <c r="G385" s="359"/>
      <c r="H385" s="359"/>
      <c r="I385" s="390"/>
      <c r="J385" s="358"/>
      <c r="K385" s="358"/>
      <c r="L385" s="358"/>
      <c r="M385" s="388"/>
      <c r="N385" s="437"/>
      <c r="O385" s="435"/>
      <c r="P385" s="428"/>
      <c r="Q385" s="392"/>
      <c r="R385" s="393">
        <f t="shared" si="10"/>
        <v>0</v>
      </c>
      <c r="S385" s="393">
        <f t="shared" si="10"/>
        <v>0</v>
      </c>
      <c r="T385" s="393">
        <f t="shared" si="10"/>
        <v>0</v>
      </c>
      <c r="U385" s="394">
        <f t="shared" si="11"/>
        <v>0</v>
      </c>
      <c r="W385" s="386"/>
      <c r="X385" s="386"/>
    </row>
    <row r="386" spans="1:24">
      <c r="A386" s="387" t="s">
        <v>188</v>
      </c>
      <c r="B386" s="389"/>
      <c r="C386" s="435"/>
      <c r="D386" s="389"/>
      <c r="E386" s="388"/>
      <c r="F386" s="359"/>
      <c r="G386" s="359"/>
      <c r="H386" s="359"/>
      <c r="I386" s="390"/>
      <c r="J386" s="358"/>
      <c r="K386" s="358"/>
      <c r="L386" s="358"/>
      <c r="M386" s="388"/>
      <c r="N386" s="437"/>
      <c r="O386" s="435"/>
      <c r="P386" s="428"/>
      <c r="Q386" s="392"/>
      <c r="R386" s="393">
        <f t="shared" si="10"/>
        <v>0</v>
      </c>
      <c r="S386" s="393">
        <f t="shared" si="10"/>
        <v>0</v>
      </c>
      <c r="T386" s="393">
        <f t="shared" si="10"/>
        <v>0</v>
      </c>
      <c r="U386" s="394">
        <f t="shared" si="11"/>
        <v>0</v>
      </c>
      <c r="W386" s="386"/>
      <c r="X386" s="386"/>
    </row>
    <row r="387" spans="1:24">
      <c r="A387" s="387" t="s">
        <v>188</v>
      </c>
      <c r="B387" s="389"/>
      <c r="C387" s="435"/>
      <c r="D387" s="389"/>
      <c r="E387" s="388"/>
      <c r="F387" s="359"/>
      <c r="G387" s="359"/>
      <c r="H387" s="359"/>
      <c r="I387" s="390"/>
      <c r="J387" s="358"/>
      <c r="K387" s="358"/>
      <c r="L387" s="358"/>
      <c r="M387" s="388"/>
      <c r="N387" s="437"/>
      <c r="O387" s="435"/>
      <c r="P387" s="428"/>
      <c r="Q387" s="392"/>
      <c r="R387" s="393">
        <f t="shared" si="10"/>
        <v>0</v>
      </c>
      <c r="S387" s="393">
        <f t="shared" si="10"/>
        <v>0</v>
      </c>
      <c r="T387" s="393">
        <f t="shared" si="10"/>
        <v>0</v>
      </c>
      <c r="U387" s="394">
        <f t="shared" si="11"/>
        <v>0</v>
      </c>
      <c r="W387" s="386"/>
      <c r="X387" s="386"/>
    </row>
    <row r="388" spans="1:24">
      <c r="A388" s="387" t="s">
        <v>188</v>
      </c>
      <c r="B388" s="389"/>
      <c r="C388" s="435"/>
      <c r="D388" s="389"/>
      <c r="E388" s="388"/>
      <c r="F388" s="359"/>
      <c r="G388" s="359"/>
      <c r="H388" s="359"/>
      <c r="I388" s="390"/>
      <c r="J388" s="358"/>
      <c r="K388" s="358"/>
      <c r="L388" s="358"/>
      <c r="M388" s="388"/>
      <c r="N388" s="437"/>
      <c r="O388" s="435"/>
      <c r="P388" s="428"/>
      <c r="Q388" s="392"/>
      <c r="R388" s="393">
        <f t="shared" si="10"/>
        <v>0</v>
      </c>
      <c r="S388" s="393">
        <f t="shared" si="10"/>
        <v>0</v>
      </c>
      <c r="T388" s="393">
        <f t="shared" si="10"/>
        <v>0</v>
      </c>
      <c r="U388" s="394">
        <f t="shared" si="11"/>
        <v>0</v>
      </c>
      <c r="W388" s="386"/>
      <c r="X388" s="386"/>
    </row>
    <row r="389" spans="1:24">
      <c r="A389" s="387" t="s">
        <v>188</v>
      </c>
      <c r="B389" s="389"/>
      <c r="C389" s="435"/>
      <c r="D389" s="389"/>
      <c r="E389" s="388"/>
      <c r="F389" s="359"/>
      <c r="G389" s="359"/>
      <c r="H389" s="359"/>
      <c r="I389" s="390"/>
      <c r="J389" s="358"/>
      <c r="K389" s="358"/>
      <c r="L389" s="358"/>
      <c r="M389" s="388"/>
      <c r="N389" s="437"/>
      <c r="O389" s="435"/>
      <c r="P389" s="428"/>
      <c r="Q389" s="392"/>
      <c r="R389" s="393">
        <f t="shared" si="10"/>
        <v>0</v>
      </c>
      <c r="S389" s="393">
        <f t="shared" si="10"/>
        <v>0</v>
      </c>
      <c r="T389" s="393">
        <f t="shared" si="10"/>
        <v>0</v>
      </c>
      <c r="U389" s="394">
        <f t="shared" si="11"/>
        <v>0</v>
      </c>
      <c r="W389" s="386"/>
      <c r="X389" s="386"/>
    </row>
    <row r="390" spans="1:24">
      <c r="A390" s="387" t="s">
        <v>188</v>
      </c>
      <c r="B390" s="389"/>
      <c r="C390" s="435"/>
      <c r="D390" s="389"/>
      <c r="E390" s="388"/>
      <c r="F390" s="359"/>
      <c r="G390" s="359"/>
      <c r="H390" s="359"/>
      <c r="I390" s="390"/>
      <c r="J390" s="358"/>
      <c r="K390" s="358"/>
      <c r="L390" s="358"/>
      <c r="M390" s="388"/>
      <c r="N390" s="437"/>
      <c r="O390" s="435"/>
      <c r="P390" s="428"/>
      <c r="Q390" s="392"/>
      <c r="R390" s="393">
        <f t="shared" si="10"/>
        <v>0</v>
      </c>
      <c r="S390" s="393">
        <f t="shared" si="10"/>
        <v>0</v>
      </c>
      <c r="T390" s="393">
        <f t="shared" si="10"/>
        <v>0</v>
      </c>
      <c r="U390" s="394">
        <f t="shared" si="11"/>
        <v>0</v>
      </c>
      <c r="W390" s="386"/>
      <c r="X390" s="386"/>
    </row>
    <row r="391" spans="1:24">
      <c r="A391" s="387" t="s">
        <v>188</v>
      </c>
      <c r="B391" s="389"/>
      <c r="C391" s="435"/>
      <c r="D391" s="389"/>
      <c r="E391" s="388"/>
      <c r="F391" s="359"/>
      <c r="G391" s="359"/>
      <c r="H391" s="359"/>
      <c r="I391" s="390"/>
      <c r="J391" s="358"/>
      <c r="K391" s="358"/>
      <c r="L391" s="358"/>
      <c r="M391" s="388"/>
      <c r="N391" s="437"/>
      <c r="O391" s="435"/>
      <c r="P391" s="428"/>
      <c r="Q391" s="392"/>
      <c r="R391" s="393">
        <f t="shared" si="10"/>
        <v>0</v>
      </c>
      <c r="S391" s="393">
        <f t="shared" si="10"/>
        <v>0</v>
      </c>
      <c r="T391" s="393">
        <f t="shared" si="10"/>
        <v>0</v>
      </c>
      <c r="U391" s="394">
        <f t="shared" si="11"/>
        <v>0</v>
      </c>
      <c r="W391" s="386"/>
      <c r="X391" s="386"/>
    </row>
    <row r="392" spans="1:24">
      <c r="A392" s="387" t="s">
        <v>188</v>
      </c>
      <c r="B392" s="389"/>
      <c r="C392" s="435"/>
      <c r="D392" s="389"/>
      <c r="E392" s="388"/>
      <c r="F392" s="359"/>
      <c r="G392" s="359"/>
      <c r="H392" s="359"/>
      <c r="I392" s="390"/>
      <c r="J392" s="358"/>
      <c r="K392" s="358"/>
      <c r="L392" s="358"/>
      <c r="M392" s="388"/>
      <c r="N392" s="437"/>
      <c r="O392" s="435"/>
      <c r="P392" s="428"/>
      <c r="Q392" s="392"/>
      <c r="R392" s="393">
        <f t="shared" si="10"/>
        <v>0</v>
      </c>
      <c r="S392" s="393">
        <f t="shared" si="10"/>
        <v>0</v>
      </c>
      <c r="T392" s="393">
        <f t="shared" si="10"/>
        <v>0</v>
      </c>
      <c r="U392" s="394">
        <f t="shared" si="11"/>
        <v>0</v>
      </c>
      <c r="W392" s="386"/>
      <c r="X392" s="386"/>
    </row>
    <row r="393" spans="1:24">
      <c r="A393" s="387" t="s">
        <v>188</v>
      </c>
      <c r="B393" s="389"/>
      <c r="C393" s="435"/>
      <c r="D393" s="389"/>
      <c r="E393" s="388"/>
      <c r="F393" s="359"/>
      <c r="G393" s="359"/>
      <c r="H393" s="359"/>
      <c r="I393" s="390"/>
      <c r="J393" s="358"/>
      <c r="K393" s="358"/>
      <c r="L393" s="358"/>
      <c r="M393" s="388"/>
      <c r="N393" s="437"/>
      <c r="O393" s="435"/>
      <c r="P393" s="428"/>
      <c r="Q393" s="392"/>
      <c r="R393" s="393">
        <f t="shared" si="10"/>
        <v>0</v>
      </c>
      <c r="S393" s="393">
        <f t="shared" si="10"/>
        <v>0</v>
      </c>
      <c r="T393" s="393">
        <f t="shared" si="10"/>
        <v>0</v>
      </c>
      <c r="U393" s="394">
        <f t="shared" si="11"/>
        <v>0</v>
      </c>
      <c r="W393" s="386"/>
      <c r="X393" s="386"/>
    </row>
    <row r="394" spans="1:24">
      <c r="A394" s="387" t="s">
        <v>188</v>
      </c>
      <c r="B394" s="389"/>
      <c r="C394" s="435"/>
      <c r="D394" s="389"/>
      <c r="E394" s="388"/>
      <c r="F394" s="359"/>
      <c r="G394" s="359"/>
      <c r="H394" s="359"/>
      <c r="I394" s="390"/>
      <c r="J394" s="358"/>
      <c r="K394" s="358"/>
      <c r="L394" s="358"/>
      <c r="M394" s="388"/>
      <c r="N394" s="437"/>
      <c r="O394" s="435"/>
      <c r="P394" s="428"/>
      <c r="Q394" s="392"/>
      <c r="R394" s="393">
        <f t="shared" si="10"/>
        <v>0</v>
      </c>
      <c r="S394" s="393">
        <f t="shared" si="10"/>
        <v>0</v>
      </c>
      <c r="T394" s="393">
        <f t="shared" si="10"/>
        <v>0</v>
      </c>
      <c r="U394" s="394">
        <f t="shared" si="11"/>
        <v>0</v>
      </c>
      <c r="W394" s="386"/>
      <c r="X394" s="386"/>
    </row>
    <row r="395" spans="1:24">
      <c r="A395" s="387" t="s">
        <v>188</v>
      </c>
      <c r="B395" s="389"/>
      <c r="C395" s="435"/>
      <c r="D395" s="389"/>
      <c r="E395" s="388"/>
      <c r="F395" s="359"/>
      <c r="G395" s="359"/>
      <c r="H395" s="359"/>
      <c r="I395" s="390"/>
      <c r="J395" s="358"/>
      <c r="K395" s="358"/>
      <c r="L395" s="358"/>
      <c r="M395" s="388"/>
      <c r="N395" s="437"/>
      <c r="O395" s="435"/>
      <c r="P395" s="428"/>
      <c r="Q395" s="392"/>
      <c r="R395" s="393">
        <f t="shared" si="10"/>
        <v>0</v>
      </c>
      <c r="S395" s="393">
        <f t="shared" si="10"/>
        <v>0</v>
      </c>
      <c r="T395" s="393">
        <f t="shared" si="10"/>
        <v>0</v>
      </c>
      <c r="U395" s="394">
        <f t="shared" si="11"/>
        <v>0</v>
      </c>
      <c r="W395" s="386"/>
      <c r="X395" s="386"/>
    </row>
    <row r="396" spans="1:24">
      <c r="A396" s="387" t="s">
        <v>188</v>
      </c>
      <c r="B396" s="389"/>
      <c r="C396" s="435"/>
      <c r="D396" s="389"/>
      <c r="E396" s="388"/>
      <c r="F396" s="359"/>
      <c r="G396" s="359"/>
      <c r="H396" s="359"/>
      <c r="I396" s="390"/>
      <c r="J396" s="358"/>
      <c r="K396" s="358"/>
      <c r="L396" s="358"/>
      <c r="M396" s="388"/>
      <c r="N396" s="437"/>
      <c r="O396" s="435"/>
      <c r="P396" s="428"/>
      <c r="Q396" s="392"/>
      <c r="R396" s="393">
        <f t="shared" si="10"/>
        <v>0</v>
      </c>
      <c r="S396" s="393">
        <f t="shared" si="10"/>
        <v>0</v>
      </c>
      <c r="T396" s="393">
        <f t="shared" si="10"/>
        <v>0</v>
      </c>
      <c r="U396" s="394">
        <f t="shared" si="11"/>
        <v>0</v>
      </c>
      <c r="W396" s="386"/>
      <c r="X396" s="386"/>
    </row>
    <row r="397" spans="1:24">
      <c r="A397" s="387" t="s">
        <v>188</v>
      </c>
      <c r="B397" s="389"/>
      <c r="C397" s="435"/>
      <c r="D397" s="389"/>
      <c r="E397" s="388"/>
      <c r="F397" s="359"/>
      <c r="G397" s="359"/>
      <c r="H397" s="359"/>
      <c r="I397" s="390"/>
      <c r="J397" s="358"/>
      <c r="K397" s="358"/>
      <c r="L397" s="358"/>
      <c r="M397" s="388"/>
      <c r="N397" s="437"/>
      <c r="O397" s="435"/>
      <c r="P397" s="428"/>
      <c r="Q397" s="392"/>
      <c r="R397" s="393">
        <f t="shared" ref="R397:T460" si="12">IFERROR(F397*J397,0)</f>
        <v>0</v>
      </c>
      <c r="S397" s="393">
        <f t="shared" si="12"/>
        <v>0</v>
      </c>
      <c r="T397" s="393">
        <f t="shared" si="12"/>
        <v>0</v>
      </c>
      <c r="U397" s="394">
        <f t="shared" ref="U397:U460" si="13">IFERROR(R397+S397+T397,0)</f>
        <v>0</v>
      </c>
      <c r="W397" s="386"/>
      <c r="X397" s="386"/>
    </row>
    <row r="398" spans="1:24">
      <c r="A398" s="387" t="s">
        <v>188</v>
      </c>
      <c r="B398" s="389"/>
      <c r="C398" s="435"/>
      <c r="D398" s="389"/>
      <c r="E398" s="388"/>
      <c r="F398" s="359"/>
      <c r="G398" s="359"/>
      <c r="H398" s="359"/>
      <c r="I398" s="390"/>
      <c r="J398" s="358"/>
      <c r="K398" s="358"/>
      <c r="L398" s="358"/>
      <c r="M398" s="388"/>
      <c r="N398" s="437"/>
      <c r="O398" s="435"/>
      <c r="P398" s="428"/>
      <c r="Q398" s="392"/>
      <c r="R398" s="393">
        <f t="shared" si="12"/>
        <v>0</v>
      </c>
      <c r="S398" s="393">
        <f t="shared" si="12"/>
        <v>0</v>
      </c>
      <c r="T398" s="393">
        <f t="shared" si="12"/>
        <v>0</v>
      </c>
      <c r="U398" s="394">
        <f t="shared" si="13"/>
        <v>0</v>
      </c>
      <c r="W398" s="386"/>
      <c r="X398" s="386"/>
    </row>
    <row r="399" spans="1:24">
      <c r="A399" s="387" t="s">
        <v>188</v>
      </c>
      <c r="B399" s="389"/>
      <c r="C399" s="435"/>
      <c r="D399" s="389"/>
      <c r="E399" s="388"/>
      <c r="F399" s="359"/>
      <c r="G399" s="359"/>
      <c r="H399" s="359"/>
      <c r="I399" s="390"/>
      <c r="J399" s="358"/>
      <c r="K399" s="358"/>
      <c r="L399" s="358"/>
      <c r="M399" s="388"/>
      <c r="N399" s="437"/>
      <c r="O399" s="435"/>
      <c r="P399" s="428"/>
      <c r="Q399" s="392"/>
      <c r="R399" s="393">
        <f t="shared" si="12"/>
        <v>0</v>
      </c>
      <c r="S399" s="393">
        <f t="shared" si="12"/>
        <v>0</v>
      </c>
      <c r="T399" s="393">
        <f t="shared" si="12"/>
        <v>0</v>
      </c>
      <c r="U399" s="394">
        <f t="shared" si="13"/>
        <v>0</v>
      </c>
      <c r="W399" s="386"/>
      <c r="X399" s="386"/>
    </row>
    <row r="400" spans="1:24">
      <c r="A400" s="387" t="s">
        <v>188</v>
      </c>
      <c r="B400" s="389"/>
      <c r="C400" s="435"/>
      <c r="D400" s="389"/>
      <c r="E400" s="388"/>
      <c r="F400" s="359"/>
      <c r="G400" s="359"/>
      <c r="H400" s="359"/>
      <c r="I400" s="390"/>
      <c r="J400" s="358"/>
      <c r="K400" s="358"/>
      <c r="L400" s="358"/>
      <c r="M400" s="388"/>
      <c r="N400" s="437"/>
      <c r="O400" s="435"/>
      <c r="P400" s="428"/>
      <c r="Q400" s="392"/>
      <c r="R400" s="393">
        <f t="shared" si="12"/>
        <v>0</v>
      </c>
      <c r="S400" s="393">
        <f t="shared" si="12"/>
        <v>0</v>
      </c>
      <c r="T400" s="393">
        <f t="shared" si="12"/>
        <v>0</v>
      </c>
      <c r="U400" s="394">
        <f t="shared" si="13"/>
        <v>0</v>
      </c>
      <c r="W400" s="386"/>
      <c r="X400" s="386"/>
    </row>
    <row r="401" spans="1:24">
      <c r="A401" s="387" t="s">
        <v>188</v>
      </c>
      <c r="B401" s="389"/>
      <c r="C401" s="435"/>
      <c r="D401" s="389"/>
      <c r="E401" s="388"/>
      <c r="F401" s="359"/>
      <c r="G401" s="359"/>
      <c r="H401" s="359"/>
      <c r="I401" s="390"/>
      <c r="J401" s="358"/>
      <c r="K401" s="358"/>
      <c r="L401" s="358"/>
      <c r="M401" s="388"/>
      <c r="N401" s="437"/>
      <c r="O401" s="435"/>
      <c r="P401" s="428"/>
      <c r="Q401" s="392"/>
      <c r="R401" s="393">
        <f t="shared" si="12"/>
        <v>0</v>
      </c>
      <c r="S401" s="393">
        <f t="shared" si="12"/>
        <v>0</v>
      </c>
      <c r="T401" s="393">
        <f t="shared" si="12"/>
        <v>0</v>
      </c>
      <c r="U401" s="394">
        <f t="shared" si="13"/>
        <v>0</v>
      </c>
      <c r="W401" s="386"/>
      <c r="X401" s="386"/>
    </row>
    <row r="402" spans="1:24">
      <c r="A402" s="387" t="s">
        <v>188</v>
      </c>
      <c r="B402" s="389"/>
      <c r="C402" s="435"/>
      <c r="D402" s="389"/>
      <c r="E402" s="388"/>
      <c r="F402" s="359"/>
      <c r="G402" s="359"/>
      <c r="H402" s="359"/>
      <c r="I402" s="390"/>
      <c r="J402" s="358"/>
      <c r="K402" s="358"/>
      <c r="L402" s="358"/>
      <c r="M402" s="388"/>
      <c r="N402" s="437"/>
      <c r="O402" s="435"/>
      <c r="P402" s="428"/>
      <c r="Q402" s="392"/>
      <c r="R402" s="393">
        <f t="shared" si="12"/>
        <v>0</v>
      </c>
      <c r="S402" s="393">
        <f t="shared" si="12"/>
        <v>0</v>
      </c>
      <c r="T402" s="393">
        <f t="shared" si="12"/>
        <v>0</v>
      </c>
      <c r="U402" s="394">
        <f t="shared" si="13"/>
        <v>0</v>
      </c>
      <c r="W402" s="386"/>
      <c r="X402" s="386"/>
    </row>
    <row r="403" spans="1:24">
      <c r="A403" s="387" t="s">
        <v>188</v>
      </c>
      <c r="B403" s="389"/>
      <c r="C403" s="435"/>
      <c r="D403" s="389"/>
      <c r="E403" s="388"/>
      <c r="F403" s="359"/>
      <c r="G403" s="359"/>
      <c r="H403" s="359"/>
      <c r="I403" s="390"/>
      <c r="J403" s="358"/>
      <c r="K403" s="358"/>
      <c r="L403" s="358"/>
      <c r="M403" s="388"/>
      <c r="N403" s="437"/>
      <c r="O403" s="435"/>
      <c r="P403" s="428"/>
      <c r="Q403" s="392"/>
      <c r="R403" s="393">
        <f t="shared" si="12"/>
        <v>0</v>
      </c>
      <c r="S403" s="393">
        <f t="shared" si="12"/>
        <v>0</v>
      </c>
      <c r="T403" s="393">
        <f t="shared" si="12"/>
        <v>0</v>
      </c>
      <c r="U403" s="394">
        <f t="shared" si="13"/>
        <v>0</v>
      </c>
      <c r="W403" s="386"/>
      <c r="X403" s="386"/>
    </row>
    <row r="404" spans="1:24">
      <c r="A404" s="387" t="s">
        <v>188</v>
      </c>
      <c r="B404" s="389"/>
      <c r="C404" s="435"/>
      <c r="D404" s="389"/>
      <c r="E404" s="388"/>
      <c r="F404" s="359"/>
      <c r="G404" s="359"/>
      <c r="H404" s="359"/>
      <c r="I404" s="390"/>
      <c r="J404" s="358"/>
      <c r="K404" s="358"/>
      <c r="L404" s="358"/>
      <c r="M404" s="388"/>
      <c r="N404" s="437"/>
      <c r="O404" s="435"/>
      <c r="P404" s="428"/>
      <c r="Q404" s="392"/>
      <c r="R404" s="393">
        <f t="shared" si="12"/>
        <v>0</v>
      </c>
      <c r="S404" s="393">
        <f t="shared" si="12"/>
        <v>0</v>
      </c>
      <c r="T404" s="393">
        <f t="shared" si="12"/>
        <v>0</v>
      </c>
      <c r="U404" s="394">
        <f t="shared" si="13"/>
        <v>0</v>
      </c>
      <c r="W404" s="386"/>
      <c r="X404" s="386"/>
    </row>
    <row r="405" spans="1:24">
      <c r="A405" s="387" t="s">
        <v>188</v>
      </c>
      <c r="B405" s="389"/>
      <c r="C405" s="435"/>
      <c r="D405" s="389"/>
      <c r="E405" s="388"/>
      <c r="F405" s="359"/>
      <c r="G405" s="359"/>
      <c r="H405" s="359"/>
      <c r="I405" s="390"/>
      <c r="J405" s="358"/>
      <c r="K405" s="358"/>
      <c r="L405" s="358"/>
      <c r="M405" s="388"/>
      <c r="N405" s="437"/>
      <c r="O405" s="435"/>
      <c r="P405" s="428"/>
      <c r="Q405" s="392"/>
      <c r="R405" s="393">
        <f t="shared" si="12"/>
        <v>0</v>
      </c>
      <c r="S405" s="393">
        <f t="shared" si="12"/>
        <v>0</v>
      </c>
      <c r="T405" s="393">
        <f t="shared" si="12"/>
        <v>0</v>
      </c>
      <c r="U405" s="394">
        <f t="shared" si="13"/>
        <v>0</v>
      </c>
      <c r="W405" s="386"/>
      <c r="X405" s="386"/>
    </row>
    <row r="406" spans="1:24">
      <c r="A406" s="387" t="s">
        <v>188</v>
      </c>
      <c r="B406" s="389"/>
      <c r="C406" s="435"/>
      <c r="D406" s="389"/>
      <c r="E406" s="388"/>
      <c r="F406" s="359"/>
      <c r="G406" s="359"/>
      <c r="H406" s="359"/>
      <c r="I406" s="390"/>
      <c r="J406" s="358"/>
      <c r="K406" s="358"/>
      <c r="L406" s="358"/>
      <c r="M406" s="388"/>
      <c r="N406" s="437"/>
      <c r="O406" s="435"/>
      <c r="P406" s="428"/>
      <c r="Q406" s="392"/>
      <c r="R406" s="393">
        <f t="shared" si="12"/>
        <v>0</v>
      </c>
      <c r="S406" s="393">
        <f t="shared" si="12"/>
        <v>0</v>
      </c>
      <c r="T406" s="393">
        <f t="shared" si="12"/>
        <v>0</v>
      </c>
      <c r="U406" s="394">
        <f t="shared" si="13"/>
        <v>0</v>
      </c>
      <c r="W406" s="386"/>
      <c r="X406" s="386"/>
    </row>
    <row r="407" spans="1:24">
      <c r="A407" s="387" t="s">
        <v>188</v>
      </c>
      <c r="B407" s="389"/>
      <c r="C407" s="435"/>
      <c r="D407" s="389"/>
      <c r="E407" s="388"/>
      <c r="F407" s="359"/>
      <c r="G407" s="359"/>
      <c r="H407" s="359"/>
      <c r="I407" s="390"/>
      <c r="J407" s="358"/>
      <c r="K407" s="358"/>
      <c r="L407" s="358"/>
      <c r="M407" s="388"/>
      <c r="N407" s="437"/>
      <c r="O407" s="435"/>
      <c r="P407" s="428"/>
      <c r="Q407" s="392"/>
      <c r="R407" s="393">
        <f t="shared" si="12"/>
        <v>0</v>
      </c>
      <c r="S407" s="393">
        <f t="shared" si="12"/>
        <v>0</v>
      </c>
      <c r="T407" s="393">
        <f t="shared" si="12"/>
        <v>0</v>
      </c>
      <c r="U407" s="394">
        <f t="shared" si="13"/>
        <v>0</v>
      </c>
      <c r="W407" s="386"/>
      <c r="X407" s="386"/>
    </row>
    <row r="408" spans="1:24">
      <c r="A408" s="387" t="s">
        <v>188</v>
      </c>
      <c r="B408" s="389"/>
      <c r="C408" s="435"/>
      <c r="D408" s="389"/>
      <c r="E408" s="388"/>
      <c r="F408" s="359"/>
      <c r="G408" s="359"/>
      <c r="H408" s="359"/>
      <c r="I408" s="390"/>
      <c r="J408" s="358"/>
      <c r="K408" s="358"/>
      <c r="L408" s="358"/>
      <c r="M408" s="388"/>
      <c r="N408" s="437"/>
      <c r="O408" s="435"/>
      <c r="P408" s="428"/>
      <c r="Q408" s="392"/>
      <c r="R408" s="393">
        <f t="shared" si="12"/>
        <v>0</v>
      </c>
      <c r="S408" s="393">
        <f t="shared" si="12"/>
        <v>0</v>
      </c>
      <c r="T408" s="393">
        <f t="shared" si="12"/>
        <v>0</v>
      </c>
      <c r="U408" s="394">
        <f t="shared" si="13"/>
        <v>0</v>
      </c>
      <c r="W408" s="386"/>
      <c r="X408" s="386"/>
    </row>
    <row r="409" spans="1:24">
      <c r="A409" s="387" t="s">
        <v>188</v>
      </c>
      <c r="B409" s="389"/>
      <c r="C409" s="435"/>
      <c r="D409" s="389"/>
      <c r="E409" s="388"/>
      <c r="F409" s="359"/>
      <c r="G409" s="359"/>
      <c r="H409" s="359"/>
      <c r="I409" s="390"/>
      <c r="J409" s="358"/>
      <c r="K409" s="358"/>
      <c r="L409" s="358"/>
      <c r="M409" s="388"/>
      <c r="N409" s="437"/>
      <c r="O409" s="435"/>
      <c r="P409" s="428"/>
      <c r="Q409" s="392"/>
      <c r="R409" s="393">
        <f t="shared" si="12"/>
        <v>0</v>
      </c>
      <c r="S409" s="393">
        <f t="shared" si="12"/>
        <v>0</v>
      </c>
      <c r="T409" s="393">
        <f t="shared" si="12"/>
        <v>0</v>
      </c>
      <c r="U409" s="394">
        <f t="shared" si="13"/>
        <v>0</v>
      </c>
      <c r="W409" s="386"/>
      <c r="X409" s="386"/>
    </row>
    <row r="410" spans="1:24">
      <c r="A410" s="387" t="s">
        <v>188</v>
      </c>
      <c r="B410" s="389"/>
      <c r="C410" s="435"/>
      <c r="D410" s="389"/>
      <c r="E410" s="388"/>
      <c r="F410" s="359"/>
      <c r="G410" s="359"/>
      <c r="H410" s="359"/>
      <c r="I410" s="390"/>
      <c r="J410" s="358"/>
      <c r="K410" s="358"/>
      <c r="L410" s="358"/>
      <c r="M410" s="388"/>
      <c r="N410" s="437"/>
      <c r="O410" s="435"/>
      <c r="P410" s="428"/>
      <c r="Q410" s="392"/>
      <c r="R410" s="393">
        <f t="shared" si="12"/>
        <v>0</v>
      </c>
      <c r="S410" s="393">
        <f t="shared" si="12"/>
        <v>0</v>
      </c>
      <c r="T410" s="393">
        <f t="shared" si="12"/>
        <v>0</v>
      </c>
      <c r="U410" s="394">
        <f t="shared" si="13"/>
        <v>0</v>
      </c>
      <c r="W410" s="386"/>
      <c r="X410" s="386"/>
    </row>
    <row r="411" spans="1:24">
      <c r="A411" s="387" t="s">
        <v>188</v>
      </c>
      <c r="B411" s="389"/>
      <c r="C411" s="435"/>
      <c r="D411" s="389"/>
      <c r="E411" s="388"/>
      <c r="F411" s="359"/>
      <c r="G411" s="359"/>
      <c r="H411" s="359"/>
      <c r="I411" s="390"/>
      <c r="J411" s="358"/>
      <c r="K411" s="358"/>
      <c r="L411" s="358"/>
      <c r="M411" s="388"/>
      <c r="N411" s="437"/>
      <c r="O411" s="435"/>
      <c r="P411" s="428"/>
      <c r="Q411" s="392"/>
      <c r="R411" s="393">
        <f t="shared" si="12"/>
        <v>0</v>
      </c>
      <c r="S411" s="393">
        <f t="shared" si="12"/>
        <v>0</v>
      </c>
      <c r="T411" s="393">
        <f t="shared" si="12"/>
        <v>0</v>
      </c>
      <c r="U411" s="394">
        <f t="shared" si="13"/>
        <v>0</v>
      </c>
      <c r="W411" s="386"/>
      <c r="X411" s="386"/>
    </row>
    <row r="412" spans="1:24">
      <c r="A412" s="387" t="s">
        <v>188</v>
      </c>
      <c r="B412" s="389"/>
      <c r="C412" s="435"/>
      <c r="D412" s="389"/>
      <c r="E412" s="388"/>
      <c r="F412" s="359"/>
      <c r="G412" s="359"/>
      <c r="H412" s="359"/>
      <c r="I412" s="390"/>
      <c r="J412" s="358"/>
      <c r="K412" s="358"/>
      <c r="L412" s="358"/>
      <c r="M412" s="388"/>
      <c r="N412" s="437"/>
      <c r="O412" s="435"/>
      <c r="P412" s="428"/>
      <c r="Q412" s="392"/>
      <c r="R412" s="393">
        <f t="shared" si="12"/>
        <v>0</v>
      </c>
      <c r="S412" s="393">
        <f t="shared" si="12"/>
        <v>0</v>
      </c>
      <c r="T412" s="393">
        <f t="shared" si="12"/>
        <v>0</v>
      </c>
      <c r="U412" s="394">
        <f t="shared" si="13"/>
        <v>0</v>
      </c>
      <c r="W412" s="386"/>
      <c r="X412" s="386"/>
    </row>
    <row r="413" spans="1:24">
      <c r="A413" s="387" t="s">
        <v>188</v>
      </c>
      <c r="B413" s="389"/>
      <c r="C413" s="435"/>
      <c r="D413" s="389"/>
      <c r="E413" s="388"/>
      <c r="F413" s="359"/>
      <c r="G413" s="359"/>
      <c r="H413" s="359"/>
      <c r="I413" s="390"/>
      <c r="J413" s="358"/>
      <c r="K413" s="358"/>
      <c r="L413" s="358"/>
      <c r="M413" s="388"/>
      <c r="N413" s="437"/>
      <c r="O413" s="435"/>
      <c r="P413" s="428"/>
      <c r="Q413" s="392"/>
      <c r="R413" s="393">
        <f t="shared" si="12"/>
        <v>0</v>
      </c>
      <c r="S413" s="393">
        <f t="shared" si="12"/>
        <v>0</v>
      </c>
      <c r="T413" s="393">
        <f t="shared" si="12"/>
        <v>0</v>
      </c>
      <c r="U413" s="394">
        <f t="shared" si="13"/>
        <v>0</v>
      </c>
      <c r="W413" s="386"/>
      <c r="X413" s="386"/>
    </row>
    <row r="414" spans="1:24">
      <c r="A414" s="387" t="s">
        <v>188</v>
      </c>
      <c r="B414" s="389"/>
      <c r="C414" s="435"/>
      <c r="D414" s="389"/>
      <c r="E414" s="388"/>
      <c r="F414" s="359"/>
      <c r="G414" s="359"/>
      <c r="H414" s="359"/>
      <c r="I414" s="390"/>
      <c r="J414" s="358"/>
      <c r="K414" s="358"/>
      <c r="L414" s="358"/>
      <c r="M414" s="388"/>
      <c r="N414" s="437"/>
      <c r="O414" s="435"/>
      <c r="P414" s="428"/>
      <c r="Q414" s="392"/>
      <c r="R414" s="393">
        <f t="shared" si="12"/>
        <v>0</v>
      </c>
      <c r="S414" s="393">
        <f t="shared" si="12"/>
        <v>0</v>
      </c>
      <c r="T414" s="393">
        <f t="shared" si="12"/>
        <v>0</v>
      </c>
      <c r="U414" s="394">
        <f t="shared" si="13"/>
        <v>0</v>
      </c>
      <c r="W414" s="386"/>
      <c r="X414" s="386"/>
    </row>
    <row r="415" spans="1:24">
      <c r="A415" s="387" t="s">
        <v>188</v>
      </c>
      <c r="B415" s="389"/>
      <c r="C415" s="435"/>
      <c r="D415" s="389"/>
      <c r="E415" s="388"/>
      <c r="F415" s="359"/>
      <c r="G415" s="359"/>
      <c r="H415" s="359"/>
      <c r="I415" s="390"/>
      <c r="J415" s="358"/>
      <c r="K415" s="358"/>
      <c r="L415" s="358"/>
      <c r="M415" s="388"/>
      <c r="N415" s="437"/>
      <c r="O415" s="435"/>
      <c r="P415" s="428"/>
      <c r="Q415" s="392"/>
      <c r="R415" s="393">
        <f t="shared" si="12"/>
        <v>0</v>
      </c>
      <c r="S415" s="393">
        <f t="shared" si="12"/>
        <v>0</v>
      </c>
      <c r="T415" s="393">
        <f t="shared" si="12"/>
        <v>0</v>
      </c>
      <c r="U415" s="394">
        <f t="shared" si="13"/>
        <v>0</v>
      </c>
      <c r="W415" s="386"/>
      <c r="X415" s="386"/>
    </row>
    <row r="416" spans="1:24">
      <c r="A416" s="387" t="s">
        <v>188</v>
      </c>
      <c r="B416" s="389"/>
      <c r="C416" s="435"/>
      <c r="D416" s="389"/>
      <c r="E416" s="388"/>
      <c r="F416" s="359"/>
      <c r="G416" s="359"/>
      <c r="H416" s="359"/>
      <c r="I416" s="390"/>
      <c r="J416" s="358"/>
      <c r="K416" s="358"/>
      <c r="L416" s="358"/>
      <c r="M416" s="388"/>
      <c r="N416" s="437"/>
      <c r="O416" s="435"/>
      <c r="P416" s="428"/>
      <c r="Q416" s="392"/>
      <c r="R416" s="393">
        <f t="shared" si="12"/>
        <v>0</v>
      </c>
      <c r="S416" s="393">
        <f t="shared" si="12"/>
        <v>0</v>
      </c>
      <c r="T416" s="393">
        <f t="shared" si="12"/>
        <v>0</v>
      </c>
      <c r="U416" s="394">
        <f t="shared" si="13"/>
        <v>0</v>
      </c>
      <c r="W416" s="386"/>
      <c r="X416" s="386"/>
    </row>
    <row r="417" spans="1:24">
      <c r="A417" s="387" t="s">
        <v>188</v>
      </c>
      <c r="B417" s="389"/>
      <c r="C417" s="435"/>
      <c r="D417" s="389"/>
      <c r="E417" s="388"/>
      <c r="F417" s="359"/>
      <c r="G417" s="359"/>
      <c r="H417" s="359"/>
      <c r="I417" s="390"/>
      <c r="J417" s="358"/>
      <c r="K417" s="358"/>
      <c r="L417" s="358"/>
      <c r="M417" s="388"/>
      <c r="N417" s="437"/>
      <c r="O417" s="435"/>
      <c r="P417" s="428"/>
      <c r="Q417" s="392"/>
      <c r="R417" s="393">
        <f t="shared" si="12"/>
        <v>0</v>
      </c>
      <c r="S417" s="393">
        <f t="shared" si="12"/>
        <v>0</v>
      </c>
      <c r="T417" s="393">
        <f t="shared" si="12"/>
        <v>0</v>
      </c>
      <c r="U417" s="394">
        <f t="shared" si="13"/>
        <v>0</v>
      </c>
      <c r="W417" s="386"/>
      <c r="X417" s="386"/>
    </row>
    <row r="418" spans="1:24">
      <c r="A418" s="387" t="s">
        <v>188</v>
      </c>
      <c r="B418" s="389"/>
      <c r="C418" s="435"/>
      <c r="D418" s="389"/>
      <c r="E418" s="388"/>
      <c r="F418" s="359"/>
      <c r="G418" s="359"/>
      <c r="H418" s="359"/>
      <c r="I418" s="390"/>
      <c r="J418" s="358"/>
      <c r="K418" s="358"/>
      <c r="L418" s="358"/>
      <c r="M418" s="388"/>
      <c r="N418" s="437"/>
      <c r="O418" s="435"/>
      <c r="P418" s="428"/>
      <c r="Q418" s="392"/>
      <c r="R418" s="393">
        <f t="shared" si="12"/>
        <v>0</v>
      </c>
      <c r="S418" s="393">
        <f t="shared" si="12"/>
        <v>0</v>
      </c>
      <c r="T418" s="393">
        <f t="shared" si="12"/>
        <v>0</v>
      </c>
      <c r="U418" s="394">
        <f t="shared" si="13"/>
        <v>0</v>
      </c>
      <c r="W418" s="386"/>
      <c r="X418" s="386"/>
    </row>
    <row r="419" spans="1:24">
      <c r="A419" s="387" t="s">
        <v>188</v>
      </c>
      <c r="B419" s="389"/>
      <c r="C419" s="435"/>
      <c r="D419" s="389"/>
      <c r="E419" s="388"/>
      <c r="F419" s="359"/>
      <c r="G419" s="359"/>
      <c r="H419" s="359"/>
      <c r="I419" s="390"/>
      <c r="J419" s="358"/>
      <c r="K419" s="358"/>
      <c r="L419" s="358"/>
      <c r="M419" s="388"/>
      <c r="N419" s="437"/>
      <c r="O419" s="435"/>
      <c r="P419" s="428"/>
      <c r="Q419" s="392"/>
      <c r="R419" s="393">
        <f t="shared" si="12"/>
        <v>0</v>
      </c>
      <c r="S419" s="393">
        <f t="shared" si="12"/>
        <v>0</v>
      </c>
      <c r="T419" s="393">
        <f t="shared" si="12"/>
        <v>0</v>
      </c>
      <c r="U419" s="394">
        <f t="shared" si="13"/>
        <v>0</v>
      </c>
      <c r="W419" s="386"/>
      <c r="X419" s="386"/>
    </row>
    <row r="420" spans="1:24">
      <c r="A420" s="387" t="s">
        <v>188</v>
      </c>
      <c r="B420" s="389"/>
      <c r="C420" s="435"/>
      <c r="D420" s="389"/>
      <c r="E420" s="388"/>
      <c r="F420" s="359"/>
      <c r="G420" s="359"/>
      <c r="H420" s="359"/>
      <c r="I420" s="390"/>
      <c r="J420" s="358"/>
      <c r="K420" s="358"/>
      <c r="L420" s="358"/>
      <c r="M420" s="388"/>
      <c r="N420" s="437"/>
      <c r="O420" s="435"/>
      <c r="P420" s="428"/>
      <c r="Q420" s="392"/>
      <c r="R420" s="393">
        <f t="shared" si="12"/>
        <v>0</v>
      </c>
      <c r="S420" s="393">
        <f t="shared" si="12"/>
        <v>0</v>
      </c>
      <c r="T420" s="393">
        <f t="shared" si="12"/>
        <v>0</v>
      </c>
      <c r="U420" s="394">
        <f t="shared" si="13"/>
        <v>0</v>
      </c>
      <c r="W420" s="386"/>
      <c r="X420" s="386"/>
    </row>
    <row r="421" spans="1:24">
      <c r="A421" s="387" t="s">
        <v>188</v>
      </c>
      <c r="B421" s="389"/>
      <c r="C421" s="435"/>
      <c r="D421" s="389"/>
      <c r="E421" s="388"/>
      <c r="F421" s="359"/>
      <c r="G421" s="359"/>
      <c r="H421" s="359"/>
      <c r="I421" s="390"/>
      <c r="J421" s="358"/>
      <c r="K421" s="358"/>
      <c r="L421" s="358"/>
      <c r="M421" s="388"/>
      <c r="N421" s="437"/>
      <c r="O421" s="435"/>
      <c r="P421" s="428"/>
      <c r="Q421" s="392"/>
      <c r="R421" s="393">
        <f t="shared" si="12"/>
        <v>0</v>
      </c>
      <c r="S421" s="393">
        <f t="shared" si="12"/>
        <v>0</v>
      </c>
      <c r="T421" s="393">
        <f t="shared" si="12"/>
        <v>0</v>
      </c>
      <c r="U421" s="394">
        <f t="shared" si="13"/>
        <v>0</v>
      </c>
      <c r="W421" s="386"/>
      <c r="X421" s="386"/>
    </row>
    <row r="422" spans="1:24">
      <c r="A422" s="387" t="s">
        <v>188</v>
      </c>
      <c r="B422" s="389"/>
      <c r="C422" s="435"/>
      <c r="D422" s="389"/>
      <c r="E422" s="388"/>
      <c r="F422" s="359"/>
      <c r="G422" s="359"/>
      <c r="H422" s="359"/>
      <c r="I422" s="390"/>
      <c r="J422" s="358"/>
      <c r="K422" s="358"/>
      <c r="L422" s="358"/>
      <c r="M422" s="388"/>
      <c r="N422" s="437"/>
      <c r="O422" s="435"/>
      <c r="P422" s="428"/>
      <c r="Q422" s="392"/>
      <c r="R422" s="393">
        <f t="shared" si="12"/>
        <v>0</v>
      </c>
      <c r="S422" s="393">
        <f t="shared" si="12"/>
        <v>0</v>
      </c>
      <c r="T422" s="393">
        <f t="shared" si="12"/>
        <v>0</v>
      </c>
      <c r="U422" s="394">
        <f t="shared" si="13"/>
        <v>0</v>
      </c>
      <c r="W422" s="386"/>
      <c r="X422" s="386"/>
    </row>
    <row r="423" spans="1:24">
      <c r="A423" s="387" t="s">
        <v>188</v>
      </c>
      <c r="B423" s="389"/>
      <c r="C423" s="435"/>
      <c r="D423" s="389"/>
      <c r="E423" s="388"/>
      <c r="F423" s="359"/>
      <c r="G423" s="359"/>
      <c r="H423" s="359"/>
      <c r="I423" s="390"/>
      <c r="J423" s="358"/>
      <c r="K423" s="358"/>
      <c r="L423" s="358"/>
      <c r="M423" s="388"/>
      <c r="N423" s="437"/>
      <c r="O423" s="435"/>
      <c r="P423" s="428"/>
      <c r="Q423" s="392"/>
      <c r="R423" s="393">
        <f t="shared" si="12"/>
        <v>0</v>
      </c>
      <c r="S423" s="393">
        <f t="shared" si="12"/>
        <v>0</v>
      </c>
      <c r="T423" s="393">
        <f t="shared" si="12"/>
        <v>0</v>
      </c>
      <c r="U423" s="394">
        <f t="shared" si="13"/>
        <v>0</v>
      </c>
      <c r="W423" s="386"/>
      <c r="X423" s="386"/>
    </row>
    <row r="424" spans="1:24">
      <c r="A424" s="387" t="s">
        <v>188</v>
      </c>
      <c r="B424" s="389"/>
      <c r="C424" s="435"/>
      <c r="D424" s="389"/>
      <c r="E424" s="388"/>
      <c r="F424" s="359"/>
      <c r="G424" s="359"/>
      <c r="H424" s="359"/>
      <c r="I424" s="390"/>
      <c r="J424" s="358"/>
      <c r="K424" s="358"/>
      <c r="L424" s="358"/>
      <c r="M424" s="388"/>
      <c r="N424" s="437"/>
      <c r="O424" s="435"/>
      <c r="P424" s="428"/>
      <c r="Q424" s="392"/>
      <c r="R424" s="393">
        <f t="shared" si="12"/>
        <v>0</v>
      </c>
      <c r="S424" s="393">
        <f t="shared" si="12"/>
        <v>0</v>
      </c>
      <c r="T424" s="393">
        <f t="shared" si="12"/>
        <v>0</v>
      </c>
      <c r="U424" s="394">
        <f t="shared" si="13"/>
        <v>0</v>
      </c>
      <c r="W424" s="386"/>
      <c r="X424" s="386"/>
    </row>
    <row r="425" spans="1:24">
      <c r="A425" s="387" t="s">
        <v>188</v>
      </c>
      <c r="B425" s="389"/>
      <c r="C425" s="435"/>
      <c r="D425" s="389"/>
      <c r="E425" s="388"/>
      <c r="F425" s="359"/>
      <c r="G425" s="359"/>
      <c r="H425" s="359"/>
      <c r="I425" s="390"/>
      <c r="J425" s="358"/>
      <c r="K425" s="358"/>
      <c r="L425" s="358"/>
      <c r="M425" s="388"/>
      <c r="N425" s="437"/>
      <c r="O425" s="435"/>
      <c r="P425" s="428"/>
      <c r="Q425" s="392"/>
      <c r="R425" s="393">
        <f t="shared" si="12"/>
        <v>0</v>
      </c>
      <c r="S425" s="393">
        <f t="shared" si="12"/>
        <v>0</v>
      </c>
      <c r="T425" s="393">
        <f t="shared" si="12"/>
        <v>0</v>
      </c>
      <c r="U425" s="394">
        <f t="shared" si="13"/>
        <v>0</v>
      </c>
      <c r="W425" s="386"/>
      <c r="X425" s="386"/>
    </row>
    <row r="426" spans="1:24">
      <c r="A426" s="387" t="s">
        <v>188</v>
      </c>
      <c r="B426" s="389"/>
      <c r="C426" s="435"/>
      <c r="D426" s="389"/>
      <c r="E426" s="388"/>
      <c r="F426" s="359"/>
      <c r="G426" s="359"/>
      <c r="H426" s="359"/>
      <c r="I426" s="390"/>
      <c r="J426" s="358"/>
      <c r="K426" s="358"/>
      <c r="L426" s="358"/>
      <c r="M426" s="388"/>
      <c r="N426" s="437"/>
      <c r="O426" s="435"/>
      <c r="P426" s="428"/>
      <c r="Q426" s="392"/>
      <c r="R426" s="393">
        <f t="shared" si="12"/>
        <v>0</v>
      </c>
      <c r="S426" s="393">
        <f t="shared" si="12"/>
        <v>0</v>
      </c>
      <c r="T426" s="393">
        <f t="shared" si="12"/>
        <v>0</v>
      </c>
      <c r="U426" s="394">
        <f t="shared" si="13"/>
        <v>0</v>
      </c>
      <c r="W426" s="386"/>
      <c r="X426" s="386"/>
    </row>
    <row r="427" spans="1:24">
      <c r="A427" s="387" t="s">
        <v>188</v>
      </c>
      <c r="B427" s="389"/>
      <c r="C427" s="435"/>
      <c r="D427" s="389"/>
      <c r="E427" s="388"/>
      <c r="F427" s="359"/>
      <c r="G427" s="359"/>
      <c r="H427" s="359"/>
      <c r="I427" s="390"/>
      <c r="J427" s="358"/>
      <c r="K427" s="358"/>
      <c r="L427" s="358"/>
      <c r="M427" s="388"/>
      <c r="N427" s="437"/>
      <c r="O427" s="435"/>
      <c r="P427" s="428"/>
      <c r="Q427" s="392"/>
      <c r="R427" s="393">
        <f t="shared" si="12"/>
        <v>0</v>
      </c>
      <c r="S427" s="393">
        <f t="shared" si="12"/>
        <v>0</v>
      </c>
      <c r="T427" s="393">
        <f t="shared" si="12"/>
        <v>0</v>
      </c>
      <c r="U427" s="394">
        <f t="shared" si="13"/>
        <v>0</v>
      </c>
      <c r="W427" s="386"/>
      <c r="X427" s="386"/>
    </row>
    <row r="428" spans="1:24">
      <c r="A428" s="387" t="s">
        <v>188</v>
      </c>
      <c r="B428" s="389"/>
      <c r="C428" s="435"/>
      <c r="D428" s="389"/>
      <c r="E428" s="388"/>
      <c r="F428" s="359"/>
      <c r="G428" s="359"/>
      <c r="H428" s="359"/>
      <c r="I428" s="390"/>
      <c r="J428" s="358"/>
      <c r="K428" s="358"/>
      <c r="L428" s="358"/>
      <c r="M428" s="388"/>
      <c r="N428" s="437"/>
      <c r="O428" s="435"/>
      <c r="P428" s="428"/>
      <c r="Q428" s="392"/>
      <c r="R428" s="393">
        <f t="shared" si="12"/>
        <v>0</v>
      </c>
      <c r="S428" s="393">
        <f t="shared" si="12"/>
        <v>0</v>
      </c>
      <c r="T428" s="393">
        <f t="shared" si="12"/>
        <v>0</v>
      </c>
      <c r="U428" s="394">
        <f t="shared" si="13"/>
        <v>0</v>
      </c>
      <c r="W428" s="386"/>
      <c r="X428" s="386"/>
    </row>
    <row r="429" spans="1:24">
      <c r="A429" s="387" t="s">
        <v>188</v>
      </c>
      <c r="B429" s="389"/>
      <c r="C429" s="435"/>
      <c r="D429" s="389"/>
      <c r="E429" s="388"/>
      <c r="F429" s="359"/>
      <c r="G429" s="359"/>
      <c r="H429" s="359"/>
      <c r="I429" s="390"/>
      <c r="J429" s="358"/>
      <c r="K429" s="358"/>
      <c r="L429" s="358"/>
      <c r="M429" s="388"/>
      <c r="N429" s="437"/>
      <c r="O429" s="435"/>
      <c r="P429" s="428"/>
      <c r="Q429" s="392"/>
      <c r="R429" s="393">
        <f t="shared" si="12"/>
        <v>0</v>
      </c>
      <c r="S429" s="393">
        <f t="shared" si="12"/>
        <v>0</v>
      </c>
      <c r="T429" s="393">
        <f t="shared" si="12"/>
        <v>0</v>
      </c>
      <c r="U429" s="394">
        <f t="shared" si="13"/>
        <v>0</v>
      </c>
      <c r="W429" s="386"/>
      <c r="X429" s="386"/>
    </row>
    <row r="430" spans="1:24">
      <c r="A430" s="387" t="s">
        <v>188</v>
      </c>
      <c r="B430" s="389"/>
      <c r="C430" s="435"/>
      <c r="D430" s="389"/>
      <c r="E430" s="388"/>
      <c r="F430" s="359"/>
      <c r="G430" s="359"/>
      <c r="H430" s="359"/>
      <c r="I430" s="390"/>
      <c r="J430" s="358"/>
      <c r="K430" s="358"/>
      <c r="L430" s="358"/>
      <c r="M430" s="388"/>
      <c r="N430" s="437"/>
      <c r="O430" s="435"/>
      <c r="P430" s="428"/>
      <c r="Q430" s="392"/>
      <c r="R430" s="393">
        <f t="shared" si="12"/>
        <v>0</v>
      </c>
      <c r="S430" s="393">
        <f t="shared" si="12"/>
        <v>0</v>
      </c>
      <c r="T430" s="393">
        <f t="shared" si="12"/>
        <v>0</v>
      </c>
      <c r="U430" s="394">
        <f t="shared" si="13"/>
        <v>0</v>
      </c>
      <c r="W430" s="386"/>
      <c r="X430" s="386"/>
    </row>
    <row r="431" spans="1:24">
      <c r="A431" s="387" t="s">
        <v>188</v>
      </c>
      <c r="B431" s="389"/>
      <c r="C431" s="435"/>
      <c r="D431" s="389"/>
      <c r="E431" s="388"/>
      <c r="F431" s="359"/>
      <c r="G431" s="359"/>
      <c r="H431" s="359"/>
      <c r="I431" s="390"/>
      <c r="J431" s="358"/>
      <c r="K431" s="358"/>
      <c r="L431" s="358"/>
      <c r="M431" s="388"/>
      <c r="N431" s="437"/>
      <c r="O431" s="435"/>
      <c r="P431" s="428"/>
      <c r="Q431" s="392"/>
      <c r="R431" s="393">
        <f t="shared" si="12"/>
        <v>0</v>
      </c>
      <c r="S431" s="393">
        <f t="shared" si="12"/>
        <v>0</v>
      </c>
      <c r="T431" s="393">
        <f t="shared" si="12"/>
        <v>0</v>
      </c>
      <c r="U431" s="394">
        <f t="shared" si="13"/>
        <v>0</v>
      </c>
      <c r="W431" s="386"/>
      <c r="X431" s="386"/>
    </row>
    <row r="432" spans="1:24">
      <c r="A432" s="387" t="s">
        <v>188</v>
      </c>
      <c r="B432" s="389"/>
      <c r="C432" s="435"/>
      <c r="D432" s="389"/>
      <c r="E432" s="388"/>
      <c r="F432" s="359"/>
      <c r="G432" s="359"/>
      <c r="H432" s="359"/>
      <c r="I432" s="390"/>
      <c r="J432" s="358"/>
      <c r="K432" s="358"/>
      <c r="L432" s="358"/>
      <c r="M432" s="388"/>
      <c r="N432" s="437"/>
      <c r="O432" s="435"/>
      <c r="P432" s="428"/>
      <c r="Q432" s="392"/>
      <c r="R432" s="393">
        <f t="shared" si="12"/>
        <v>0</v>
      </c>
      <c r="S432" s="393">
        <f t="shared" si="12"/>
        <v>0</v>
      </c>
      <c r="T432" s="393">
        <f t="shared" si="12"/>
        <v>0</v>
      </c>
      <c r="U432" s="394">
        <f t="shared" si="13"/>
        <v>0</v>
      </c>
      <c r="W432" s="386"/>
      <c r="X432" s="386"/>
    </row>
    <row r="433" spans="1:24">
      <c r="A433" s="387" t="s">
        <v>188</v>
      </c>
      <c r="B433" s="389"/>
      <c r="C433" s="435"/>
      <c r="D433" s="389"/>
      <c r="E433" s="388"/>
      <c r="F433" s="359"/>
      <c r="G433" s="359"/>
      <c r="H433" s="359"/>
      <c r="I433" s="390"/>
      <c r="J433" s="358"/>
      <c r="K433" s="358"/>
      <c r="L433" s="358"/>
      <c r="M433" s="388"/>
      <c r="N433" s="437"/>
      <c r="O433" s="435"/>
      <c r="P433" s="428"/>
      <c r="Q433" s="392"/>
      <c r="R433" s="393">
        <f t="shared" si="12"/>
        <v>0</v>
      </c>
      <c r="S433" s="393">
        <f t="shared" si="12"/>
        <v>0</v>
      </c>
      <c r="T433" s="393">
        <f t="shared" si="12"/>
        <v>0</v>
      </c>
      <c r="U433" s="394">
        <f t="shared" si="13"/>
        <v>0</v>
      </c>
      <c r="W433" s="386"/>
      <c r="X433" s="386"/>
    </row>
    <row r="434" spans="1:24">
      <c r="A434" s="387" t="s">
        <v>188</v>
      </c>
      <c r="B434" s="389"/>
      <c r="C434" s="435"/>
      <c r="D434" s="389"/>
      <c r="E434" s="388"/>
      <c r="F434" s="359"/>
      <c r="G434" s="359"/>
      <c r="H434" s="359"/>
      <c r="I434" s="390"/>
      <c r="J434" s="358"/>
      <c r="K434" s="358"/>
      <c r="L434" s="358"/>
      <c r="M434" s="388"/>
      <c r="N434" s="437"/>
      <c r="O434" s="435"/>
      <c r="P434" s="428"/>
      <c r="Q434" s="392"/>
      <c r="R434" s="393">
        <f t="shared" si="12"/>
        <v>0</v>
      </c>
      <c r="S434" s="393">
        <f t="shared" si="12"/>
        <v>0</v>
      </c>
      <c r="T434" s="393">
        <f t="shared" si="12"/>
        <v>0</v>
      </c>
      <c r="U434" s="394">
        <f t="shared" si="13"/>
        <v>0</v>
      </c>
      <c r="W434" s="386"/>
      <c r="X434" s="386"/>
    </row>
    <row r="435" spans="1:24">
      <c r="A435" s="387" t="s">
        <v>188</v>
      </c>
      <c r="B435" s="389"/>
      <c r="C435" s="435"/>
      <c r="D435" s="389"/>
      <c r="E435" s="388"/>
      <c r="F435" s="359"/>
      <c r="G435" s="359"/>
      <c r="H435" s="359"/>
      <c r="I435" s="390"/>
      <c r="J435" s="358"/>
      <c r="K435" s="358"/>
      <c r="L435" s="358"/>
      <c r="M435" s="388"/>
      <c r="N435" s="437"/>
      <c r="O435" s="435"/>
      <c r="P435" s="428"/>
      <c r="Q435" s="392"/>
      <c r="R435" s="393">
        <f t="shared" si="12"/>
        <v>0</v>
      </c>
      <c r="S435" s="393">
        <f t="shared" si="12"/>
        <v>0</v>
      </c>
      <c r="T435" s="393">
        <f t="shared" si="12"/>
        <v>0</v>
      </c>
      <c r="U435" s="394">
        <f t="shared" si="13"/>
        <v>0</v>
      </c>
      <c r="W435" s="386"/>
      <c r="X435" s="386"/>
    </row>
    <row r="436" spans="1:24">
      <c r="A436" s="387" t="s">
        <v>188</v>
      </c>
      <c r="B436" s="389"/>
      <c r="C436" s="435"/>
      <c r="D436" s="389"/>
      <c r="E436" s="388"/>
      <c r="F436" s="359"/>
      <c r="G436" s="359"/>
      <c r="H436" s="359"/>
      <c r="I436" s="390"/>
      <c r="J436" s="358"/>
      <c r="K436" s="358"/>
      <c r="L436" s="358"/>
      <c r="M436" s="388"/>
      <c r="N436" s="437"/>
      <c r="O436" s="435"/>
      <c r="P436" s="428"/>
      <c r="Q436" s="392"/>
      <c r="R436" s="393">
        <f t="shared" si="12"/>
        <v>0</v>
      </c>
      <c r="S436" s="393">
        <f t="shared" si="12"/>
        <v>0</v>
      </c>
      <c r="T436" s="393">
        <f t="shared" si="12"/>
        <v>0</v>
      </c>
      <c r="U436" s="394">
        <f t="shared" si="13"/>
        <v>0</v>
      </c>
      <c r="W436" s="386"/>
      <c r="X436" s="386"/>
    </row>
    <row r="437" spans="1:24">
      <c r="A437" s="387" t="s">
        <v>188</v>
      </c>
      <c r="B437" s="389"/>
      <c r="C437" s="435"/>
      <c r="D437" s="389"/>
      <c r="E437" s="388"/>
      <c r="F437" s="359"/>
      <c r="G437" s="359"/>
      <c r="H437" s="359"/>
      <c r="I437" s="390"/>
      <c r="J437" s="358"/>
      <c r="K437" s="358"/>
      <c r="L437" s="358"/>
      <c r="M437" s="388"/>
      <c r="N437" s="437"/>
      <c r="O437" s="435"/>
      <c r="P437" s="428"/>
      <c r="Q437" s="392"/>
      <c r="R437" s="393">
        <f t="shared" si="12"/>
        <v>0</v>
      </c>
      <c r="S437" s="393">
        <f t="shared" si="12"/>
        <v>0</v>
      </c>
      <c r="T437" s="393">
        <f t="shared" si="12"/>
        <v>0</v>
      </c>
      <c r="U437" s="394">
        <f t="shared" si="13"/>
        <v>0</v>
      </c>
      <c r="W437" s="386"/>
      <c r="X437" s="386"/>
    </row>
    <row r="438" spans="1:24">
      <c r="A438" s="387" t="s">
        <v>188</v>
      </c>
      <c r="B438" s="389"/>
      <c r="C438" s="435"/>
      <c r="D438" s="389"/>
      <c r="E438" s="388"/>
      <c r="F438" s="359"/>
      <c r="G438" s="359"/>
      <c r="H438" s="359"/>
      <c r="I438" s="390"/>
      <c r="J438" s="358"/>
      <c r="K438" s="358"/>
      <c r="L438" s="358"/>
      <c r="M438" s="388"/>
      <c r="N438" s="437"/>
      <c r="O438" s="435"/>
      <c r="P438" s="428"/>
      <c r="Q438" s="392"/>
      <c r="R438" s="393">
        <f t="shared" si="12"/>
        <v>0</v>
      </c>
      <c r="S438" s="393">
        <f t="shared" si="12"/>
        <v>0</v>
      </c>
      <c r="T438" s="393">
        <f t="shared" si="12"/>
        <v>0</v>
      </c>
      <c r="U438" s="394">
        <f t="shared" si="13"/>
        <v>0</v>
      </c>
      <c r="W438" s="386"/>
      <c r="X438" s="386"/>
    </row>
    <row r="439" spans="1:24">
      <c r="A439" s="387" t="s">
        <v>188</v>
      </c>
      <c r="B439" s="389"/>
      <c r="C439" s="435"/>
      <c r="D439" s="389"/>
      <c r="E439" s="388"/>
      <c r="F439" s="359"/>
      <c r="G439" s="359"/>
      <c r="H439" s="359"/>
      <c r="I439" s="390"/>
      <c r="J439" s="358"/>
      <c r="K439" s="358"/>
      <c r="L439" s="358"/>
      <c r="M439" s="388"/>
      <c r="N439" s="437"/>
      <c r="O439" s="435"/>
      <c r="P439" s="428"/>
      <c r="Q439" s="392"/>
      <c r="R439" s="393">
        <f t="shared" si="12"/>
        <v>0</v>
      </c>
      <c r="S439" s="393">
        <f t="shared" si="12"/>
        <v>0</v>
      </c>
      <c r="T439" s="393">
        <f t="shared" si="12"/>
        <v>0</v>
      </c>
      <c r="U439" s="394">
        <f t="shared" si="13"/>
        <v>0</v>
      </c>
      <c r="W439" s="386"/>
      <c r="X439" s="386"/>
    </row>
    <row r="440" spans="1:24">
      <c r="A440" s="387" t="s">
        <v>188</v>
      </c>
      <c r="B440" s="389"/>
      <c r="C440" s="435"/>
      <c r="D440" s="389"/>
      <c r="E440" s="388"/>
      <c r="F440" s="359"/>
      <c r="G440" s="359"/>
      <c r="H440" s="359"/>
      <c r="I440" s="390"/>
      <c r="J440" s="358"/>
      <c r="K440" s="358"/>
      <c r="L440" s="358"/>
      <c r="M440" s="388"/>
      <c r="N440" s="437"/>
      <c r="O440" s="435"/>
      <c r="P440" s="428"/>
      <c r="Q440" s="392"/>
      <c r="R440" s="393">
        <f t="shared" si="12"/>
        <v>0</v>
      </c>
      <c r="S440" s="393">
        <f t="shared" si="12"/>
        <v>0</v>
      </c>
      <c r="T440" s="393">
        <f t="shared" si="12"/>
        <v>0</v>
      </c>
      <c r="U440" s="394">
        <f t="shared" si="13"/>
        <v>0</v>
      </c>
      <c r="W440" s="386"/>
      <c r="X440" s="386"/>
    </row>
    <row r="441" spans="1:24">
      <c r="A441" s="387" t="s">
        <v>188</v>
      </c>
      <c r="B441" s="389"/>
      <c r="C441" s="435"/>
      <c r="D441" s="389"/>
      <c r="E441" s="388"/>
      <c r="F441" s="359"/>
      <c r="G441" s="359"/>
      <c r="H441" s="359"/>
      <c r="I441" s="390"/>
      <c r="J441" s="358"/>
      <c r="K441" s="358"/>
      <c r="L441" s="358"/>
      <c r="M441" s="388"/>
      <c r="N441" s="437"/>
      <c r="O441" s="435"/>
      <c r="P441" s="428"/>
      <c r="Q441" s="392"/>
      <c r="R441" s="393">
        <f t="shared" si="12"/>
        <v>0</v>
      </c>
      <c r="S441" s="393">
        <f t="shared" si="12"/>
        <v>0</v>
      </c>
      <c r="T441" s="393">
        <f t="shared" si="12"/>
        <v>0</v>
      </c>
      <c r="U441" s="394">
        <f t="shared" si="13"/>
        <v>0</v>
      </c>
      <c r="W441" s="386"/>
      <c r="X441" s="386"/>
    </row>
    <row r="442" spans="1:24">
      <c r="A442" s="387" t="s">
        <v>188</v>
      </c>
      <c r="B442" s="389"/>
      <c r="C442" s="435"/>
      <c r="D442" s="389"/>
      <c r="E442" s="388"/>
      <c r="F442" s="359"/>
      <c r="G442" s="359"/>
      <c r="H442" s="359"/>
      <c r="I442" s="390"/>
      <c r="J442" s="358"/>
      <c r="K442" s="358"/>
      <c r="L442" s="358"/>
      <c r="M442" s="388"/>
      <c r="N442" s="437"/>
      <c r="O442" s="435"/>
      <c r="P442" s="428"/>
      <c r="Q442" s="392"/>
      <c r="R442" s="393">
        <f t="shared" si="12"/>
        <v>0</v>
      </c>
      <c r="S442" s="393">
        <f t="shared" si="12"/>
        <v>0</v>
      </c>
      <c r="T442" s="393">
        <f t="shared" si="12"/>
        <v>0</v>
      </c>
      <c r="U442" s="394">
        <f t="shared" si="13"/>
        <v>0</v>
      </c>
      <c r="W442" s="386"/>
      <c r="X442" s="386"/>
    </row>
    <row r="443" spans="1:24">
      <c r="A443" s="387" t="s">
        <v>188</v>
      </c>
      <c r="B443" s="389"/>
      <c r="C443" s="435"/>
      <c r="D443" s="389"/>
      <c r="E443" s="388"/>
      <c r="F443" s="359"/>
      <c r="G443" s="359"/>
      <c r="H443" s="359"/>
      <c r="I443" s="390"/>
      <c r="J443" s="358"/>
      <c r="K443" s="358"/>
      <c r="L443" s="358"/>
      <c r="M443" s="388"/>
      <c r="N443" s="437"/>
      <c r="O443" s="435"/>
      <c r="P443" s="428"/>
      <c r="Q443" s="392"/>
      <c r="R443" s="393">
        <f t="shared" si="12"/>
        <v>0</v>
      </c>
      <c r="S443" s="393">
        <f t="shared" si="12"/>
        <v>0</v>
      </c>
      <c r="T443" s="393">
        <f t="shared" si="12"/>
        <v>0</v>
      </c>
      <c r="U443" s="394">
        <f t="shared" si="13"/>
        <v>0</v>
      </c>
      <c r="W443" s="386"/>
      <c r="X443" s="386"/>
    </row>
    <row r="444" spans="1:24">
      <c r="A444" s="387" t="s">
        <v>188</v>
      </c>
      <c r="B444" s="389"/>
      <c r="C444" s="435"/>
      <c r="D444" s="389"/>
      <c r="E444" s="388"/>
      <c r="F444" s="359"/>
      <c r="G444" s="359"/>
      <c r="H444" s="359"/>
      <c r="I444" s="390"/>
      <c r="J444" s="358"/>
      <c r="K444" s="358"/>
      <c r="L444" s="358"/>
      <c r="M444" s="388"/>
      <c r="N444" s="437"/>
      <c r="O444" s="435"/>
      <c r="P444" s="428"/>
      <c r="Q444" s="392"/>
      <c r="R444" s="393">
        <f t="shared" si="12"/>
        <v>0</v>
      </c>
      <c r="S444" s="393">
        <f t="shared" si="12"/>
        <v>0</v>
      </c>
      <c r="T444" s="393">
        <f t="shared" si="12"/>
        <v>0</v>
      </c>
      <c r="U444" s="394">
        <f t="shared" si="13"/>
        <v>0</v>
      </c>
      <c r="W444" s="386"/>
      <c r="X444" s="386"/>
    </row>
    <row r="445" spans="1:24">
      <c r="A445" s="387" t="s">
        <v>188</v>
      </c>
      <c r="B445" s="389"/>
      <c r="C445" s="435"/>
      <c r="D445" s="389"/>
      <c r="E445" s="388"/>
      <c r="F445" s="359"/>
      <c r="G445" s="359"/>
      <c r="H445" s="359"/>
      <c r="I445" s="390"/>
      <c r="J445" s="358"/>
      <c r="K445" s="358"/>
      <c r="L445" s="358"/>
      <c r="M445" s="388"/>
      <c r="N445" s="437"/>
      <c r="O445" s="435"/>
      <c r="P445" s="428"/>
      <c r="Q445" s="392"/>
      <c r="R445" s="393">
        <f t="shared" si="12"/>
        <v>0</v>
      </c>
      <c r="S445" s="393">
        <f t="shared" si="12"/>
        <v>0</v>
      </c>
      <c r="T445" s="393">
        <f t="shared" si="12"/>
        <v>0</v>
      </c>
      <c r="U445" s="394">
        <f t="shared" si="13"/>
        <v>0</v>
      </c>
      <c r="W445" s="386"/>
      <c r="X445" s="386"/>
    </row>
    <row r="446" spans="1:24">
      <c r="A446" s="387" t="s">
        <v>188</v>
      </c>
      <c r="B446" s="389"/>
      <c r="C446" s="435"/>
      <c r="D446" s="389"/>
      <c r="E446" s="388"/>
      <c r="F446" s="359"/>
      <c r="G446" s="359"/>
      <c r="H446" s="359"/>
      <c r="I446" s="390"/>
      <c r="J446" s="358"/>
      <c r="K446" s="358"/>
      <c r="L446" s="358"/>
      <c r="M446" s="388"/>
      <c r="N446" s="437"/>
      <c r="O446" s="435"/>
      <c r="P446" s="428"/>
      <c r="Q446" s="392"/>
      <c r="R446" s="393">
        <f t="shared" si="12"/>
        <v>0</v>
      </c>
      <c r="S446" s="393">
        <f t="shared" si="12"/>
        <v>0</v>
      </c>
      <c r="T446" s="393">
        <f t="shared" si="12"/>
        <v>0</v>
      </c>
      <c r="U446" s="394">
        <f t="shared" si="13"/>
        <v>0</v>
      </c>
      <c r="W446" s="386"/>
      <c r="X446" s="386"/>
    </row>
    <row r="447" spans="1:24">
      <c r="A447" s="387" t="s">
        <v>188</v>
      </c>
      <c r="B447" s="389"/>
      <c r="C447" s="435"/>
      <c r="D447" s="389"/>
      <c r="E447" s="388"/>
      <c r="F447" s="359"/>
      <c r="G447" s="359"/>
      <c r="H447" s="359"/>
      <c r="I447" s="390"/>
      <c r="J447" s="358"/>
      <c r="K447" s="358"/>
      <c r="L447" s="358"/>
      <c r="M447" s="388"/>
      <c r="N447" s="437"/>
      <c r="O447" s="435"/>
      <c r="P447" s="428"/>
      <c r="Q447" s="392"/>
      <c r="R447" s="393">
        <f t="shared" si="12"/>
        <v>0</v>
      </c>
      <c r="S447" s="393">
        <f t="shared" si="12"/>
        <v>0</v>
      </c>
      <c r="T447" s="393">
        <f t="shared" si="12"/>
        <v>0</v>
      </c>
      <c r="U447" s="394">
        <f t="shared" si="13"/>
        <v>0</v>
      </c>
      <c r="W447" s="386"/>
      <c r="X447" s="386"/>
    </row>
    <row r="448" spans="1:24">
      <c r="A448" s="387" t="s">
        <v>188</v>
      </c>
      <c r="B448" s="389"/>
      <c r="C448" s="435"/>
      <c r="D448" s="389"/>
      <c r="E448" s="388"/>
      <c r="F448" s="359"/>
      <c r="G448" s="359"/>
      <c r="H448" s="359"/>
      <c r="I448" s="390"/>
      <c r="J448" s="358"/>
      <c r="K448" s="358"/>
      <c r="L448" s="358"/>
      <c r="M448" s="388"/>
      <c r="N448" s="437"/>
      <c r="O448" s="435"/>
      <c r="P448" s="428"/>
      <c r="Q448" s="392"/>
      <c r="R448" s="393">
        <f t="shared" si="12"/>
        <v>0</v>
      </c>
      <c r="S448" s="393">
        <f t="shared" si="12"/>
        <v>0</v>
      </c>
      <c r="T448" s="393">
        <f t="shared" si="12"/>
        <v>0</v>
      </c>
      <c r="U448" s="394">
        <f t="shared" si="13"/>
        <v>0</v>
      </c>
      <c r="W448" s="386"/>
      <c r="X448" s="386"/>
    </row>
    <row r="449" spans="1:24">
      <c r="A449" s="387" t="s">
        <v>188</v>
      </c>
      <c r="B449" s="389"/>
      <c r="C449" s="435"/>
      <c r="D449" s="389"/>
      <c r="E449" s="388"/>
      <c r="F449" s="359"/>
      <c r="G449" s="359"/>
      <c r="H449" s="359"/>
      <c r="I449" s="390"/>
      <c r="J449" s="358"/>
      <c r="K449" s="358"/>
      <c r="L449" s="358"/>
      <c r="M449" s="388"/>
      <c r="N449" s="437"/>
      <c r="O449" s="435"/>
      <c r="P449" s="428"/>
      <c r="Q449" s="392"/>
      <c r="R449" s="393">
        <f t="shared" si="12"/>
        <v>0</v>
      </c>
      <c r="S449" s="393">
        <f t="shared" si="12"/>
        <v>0</v>
      </c>
      <c r="T449" s="393">
        <f t="shared" si="12"/>
        <v>0</v>
      </c>
      <c r="U449" s="394">
        <f t="shared" si="13"/>
        <v>0</v>
      </c>
      <c r="W449" s="386"/>
      <c r="X449" s="386"/>
    </row>
    <row r="450" spans="1:24">
      <c r="A450" s="387" t="s">
        <v>188</v>
      </c>
      <c r="B450" s="389"/>
      <c r="C450" s="435"/>
      <c r="D450" s="389"/>
      <c r="E450" s="388"/>
      <c r="F450" s="359"/>
      <c r="G450" s="359"/>
      <c r="H450" s="359"/>
      <c r="I450" s="390"/>
      <c r="J450" s="358"/>
      <c r="K450" s="358"/>
      <c r="L450" s="358"/>
      <c r="M450" s="388"/>
      <c r="N450" s="437"/>
      <c r="O450" s="435"/>
      <c r="P450" s="428"/>
      <c r="Q450" s="392"/>
      <c r="R450" s="393">
        <f t="shared" si="12"/>
        <v>0</v>
      </c>
      <c r="S450" s="393">
        <f t="shared" si="12"/>
        <v>0</v>
      </c>
      <c r="T450" s="393">
        <f t="shared" si="12"/>
        <v>0</v>
      </c>
      <c r="U450" s="394">
        <f t="shared" si="13"/>
        <v>0</v>
      </c>
      <c r="W450" s="386"/>
      <c r="X450" s="386"/>
    </row>
    <row r="451" spans="1:24">
      <c r="A451" s="387" t="s">
        <v>188</v>
      </c>
      <c r="B451" s="389"/>
      <c r="C451" s="435"/>
      <c r="D451" s="389"/>
      <c r="E451" s="388"/>
      <c r="F451" s="359"/>
      <c r="G451" s="359"/>
      <c r="H451" s="359"/>
      <c r="I451" s="390"/>
      <c r="J451" s="358"/>
      <c r="K451" s="358"/>
      <c r="L451" s="358"/>
      <c r="M451" s="388"/>
      <c r="N451" s="437"/>
      <c r="O451" s="435"/>
      <c r="P451" s="428"/>
      <c r="Q451" s="392"/>
      <c r="R451" s="393">
        <f t="shared" si="12"/>
        <v>0</v>
      </c>
      <c r="S451" s="393">
        <f t="shared" si="12"/>
        <v>0</v>
      </c>
      <c r="T451" s="393">
        <f t="shared" si="12"/>
        <v>0</v>
      </c>
      <c r="U451" s="394">
        <f t="shared" si="13"/>
        <v>0</v>
      </c>
      <c r="W451" s="386"/>
      <c r="X451" s="386"/>
    </row>
    <row r="452" spans="1:24">
      <c r="A452" s="387" t="s">
        <v>188</v>
      </c>
      <c r="B452" s="389"/>
      <c r="C452" s="435"/>
      <c r="D452" s="389"/>
      <c r="E452" s="388"/>
      <c r="F452" s="359"/>
      <c r="G452" s="359"/>
      <c r="H452" s="359"/>
      <c r="I452" s="390"/>
      <c r="J452" s="358"/>
      <c r="K452" s="358"/>
      <c r="L452" s="358"/>
      <c r="M452" s="388"/>
      <c r="N452" s="437"/>
      <c r="O452" s="435"/>
      <c r="P452" s="428"/>
      <c r="Q452" s="392"/>
      <c r="R452" s="393">
        <f t="shared" si="12"/>
        <v>0</v>
      </c>
      <c r="S452" s="393">
        <f t="shared" si="12"/>
        <v>0</v>
      </c>
      <c r="T452" s="393">
        <f t="shared" si="12"/>
        <v>0</v>
      </c>
      <c r="U452" s="394">
        <f t="shared" si="13"/>
        <v>0</v>
      </c>
      <c r="W452" s="386"/>
      <c r="X452" s="386"/>
    </row>
    <row r="453" spans="1:24">
      <c r="A453" s="387" t="s">
        <v>188</v>
      </c>
      <c r="B453" s="389"/>
      <c r="C453" s="435"/>
      <c r="D453" s="389"/>
      <c r="E453" s="388"/>
      <c r="F453" s="359"/>
      <c r="G453" s="359"/>
      <c r="H453" s="359"/>
      <c r="I453" s="390"/>
      <c r="J453" s="358"/>
      <c r="K453" s="358"/>
      <c r="L453" s="358"/>
      <c r="M453" s="388"/>
      <c r="N453" s="437"/>
      <c r="O453" s="435"/>
      <c r="P453" s="428"/>
      <c r="Q453" s="392"/>
      <c r="R453" s="393">
        <f t="shared" si="12"/>
        <v>0</v>
      </c>
      <c r="S453" s="393">
        <f t="shared" si="12"/>
        <v>0</v>
      </c>
      <c r="T453" s="393">
        <f t="shared" si="12"/>
        <v>0</v>
      </c>
      <c r="U453" s="394">
        <f t="shared" si="13"/>
        <v>0</v>
      </c>
      <c r="W453" s="386"/>
      <c r="X453" s="386"/>
    </row>
    <row r="454" spans="1:24">
      <c r="A454" s="387" t="s">
        <v>188</v>
      </c>
      <c r="B454" s="389"/>
      <c r="C454" s="435"/>
      <c r="D454" s="389"/>
      <c r="E454" s="388"/>
      <c r="F454" s="359"/>
      <c r="G454" s="359"/>
      <c r="H454" s="359"/>
      <c r="I454" s="390"/>
      <c r="J454" s="358"/>
      <c r="K454" s="358"/>
      <c r="L454" s="358"/>
      <c r="M454" s="388"/>
      <c r="N454" s="437"/>
      <c r="O454" s="435"/>
      <c r="P454" s="428"/>
      <c r="Q454" s="392"/>
      <c r="R454" s="393">
        <f t="shared" si="12"/>
        <v>0</v>
      </c>
      <c r="S454" s="393">
        <f t="shared" si="12"/>
        <v>0</v>
      </c>
      <c r="T454" s="393">
        <f t="shared" si="12"/>
        <v>0</v>
      </c>
      <c r="U454" s="394">
        <f t="shared" si="13"/>
        <v>0</v>
      </c>
      <c r="W454" s="386"/>
      <c r="X454" s="386"/>
    </row>
    <row r="455" spans="1:24">
      <c r="A455" s="387" t="s">
        <v>188</v>
      </c>
      <c r="B455" s="389"/>
      <c r="C455" s="435"/>
      <c r="D455" s="389"/>
      <c r="E455" s="388"/>
      <c r="F455" s="359"/>
      <c r="G455" s="359"/>
      <c r="H455" s="359"/>
      <c r="I455" s="390"/>
      <c r="J455" s="358"/>
      <c r="K455" s="358"/>
      <c r="L455" s="358"/>
      <c r="M455" s="388"/>
      <c r="N455" s="437"/>
      <c r="O455" s="435"/>
      <c r="P455" s="428"/>
      <c r="Q455" s="392"/>
      <c r="R455" s="393">
        <f t="shared" si="12"/>
        <v>0</v>
      </c>
      <c r="S455" s="393">
        <f t="shared" si="12"/>
        <v>0</v>
      </c>
      <c r="T455" s="393">
        <f t="shared" si="12"/>
        <v>0</v>
      </c>
      <c r="U455" s="394">
        <f t="shared" si="13"/>
        <v>0</v>
      </c>
      <c r="W455" s="386"/>
      <c r="X455" s="386"/>
    </row>
    <row r="456" spans="1:24">
      <c r="A456" s="387" t="s">
        <v>188</v>
      </c>
      <c r="B456" s="389"/>
      <c r="C456" s="435"/>
      <c r="D456" s="389"/>
      <c r="E456" s="388"/>
      <c r="F456" s="359"/>
      <c r="G456" s="359"/>
      <c r="H456" s="359"/>
      <c r="I456" s="390"/>
      <c r="J456" s="358"/>
      <c r="K456" s="358"/>
      <c r="L456" s="358"/>
      <c r="M456" s="388"/>
      <c r="N456" s="437"/>
      <c r="O456" s="435"/>
      <c r="P456" s="428"/>
      <c r="Q456" s="392"/>
      <c r="R456" s="393">
        <f t="shared" si="12"/>
        <v>0</v>
      </c>
      <c r="S456" s="393">
        <f t="shared" si="12"/>
        <v>0</v>
      </c>
      <c r="T456" s="393">
        <f t="shared" si="12"/>
        <v>0</v>
      </c>
      <c r="U456" s="394">
        <f t="shared" si="13"/>
        <v>0</v>
      </c>
      <c r="W456" s="386"/>
      <c r="X456" s="386"/>
    </row>
    <row r="457" spans="1:24">
      <c r="A457" s="387" t="s">
        <v>188</v>
      </c>
      <c r="B457" s="389"/>
      <c r="C457" s="435"/>
      <c r="D457" s="389"/>
      <c r="E457" s="388"/>
      <c r="F457" s="359"/>
      <c r="G457" s="359"/>
      <c r="H457" s="359"/>
      <c r="I457" s="390"/>
      <c r="J457" s="358"/>
      <c r="K457" s="358"/>
      <c r="L457" s="358"/>
      <c r="M457" s="388"/>
      <c r="N457" s="437"/>
      <c r="O457" s="435"/>
      <c r="P457" s="428"/>
      <c r="Q457" s="392"/>
      <c r="R457" s="393">
        <f t="shared" si="12"/>
        <v>0</v>
      </c>
      <c r="S457" s="393">
        <f t="shared" si="12"/>
        <v>0</v>
      </c>
      <c r="T457" s="393">
        <f t="shared" si="12"/>
        <v>0</v>
      </c>
      <c r="U457" s="394">
        <f t="shared" si="13"/>
        <v>0</v>
      </c>
      <c r="W457" s="386"/>
      <c r="X457" s="386"/>
    </row>
    <row r="458" spans="1:24">
      <c r="A458" s="387" t="s">
        <v>188</v>
      </c>
      <c r="B458" s="389"/>
      <c r="C458" s="435"/>
      <c r="D458" s="389"/>
      <c r="E458" s="388"/>
      <c r="F458" s="359"/>
      <c r="G458" s="359"/>
      <c r="H458" s="359"/>
      <c r="I458" s="390"/>
      <c r="J458" s="358"/>
      <c r="K458" s="358"/>
      <c r="L458" s="358"/>
      <c r="M458" s="388"/>
      <c r="N458" s="437"/>
      <c r="O458" s="435"/>
      <c r="P458" s="428"/>
      <c r="Q458" s="392"/>
      <c r="R458" s="393">
        <f t="shared" si="12"/>
        <v>0</v>
      </c>
      <c r="S458" s="393">
        <f t="shared" si="12"/>
        <v>0</v>
      </c>
      <c r="T458" s="393">
        <f t="shared" si="12"/>
        <v>0</v>
      </c>
      <c r="U458" s="394">
        <f t="shared" si="13"/>
        <v>0</v>
      </c>
      <c r="W458" s="386"/>
      <c r="X458" s="386"/>
    </row>
    <row r="459" spans="1:24">
      <c r="A459" s="387" t="s">
        <v>188</v>
      </c>
      <c r="B459" s="389"/>
      <c r="C459" s="435"/>
      <c r="D459" s="389"/>
      <c r="E459" s="388"/>
      <c r="F459" s="359"/>
      <c r="G459" s="359"/>
      <c r="H459" s="359"/>
      <c r="I459" s="390"/>
      <c r="J459" s="358"/>
      <c r="K459" s="358"/>
      <c r="L459" s="358"/>
      <c r="M459" s="388"/>
      <c r="N459" s="437"/>
      <c r="O459" s="435"/>
      <c r="P459" s="428"/>
      <c r="Q459" s="392"/>
      <c r="R459" s="393">
        <f t="shared" si="12"/>
        <v>0</v>
      </c>
      <c r="S459" s="393">
        <f t="shared" si="12"/>
        <v>0</v>
      </c>
      <c r="T459" s="393">
        <f t="shared" si="12"/>
        <v>0</v>
      </c>
      <c r="U459" s="394">
        <f t="shared" si="13"/>
        <v>0</v>
      </c>
      <c r="W459" s="386"/>
      <c r="X459" s="386"/>
    </row>
    <row r="460" spans="1:24">
      <c r="A460" s="387" t="s">
        <v>188</v>
      </c>
      <c r="B460" s="389"/>
      <c r="C460" s="435"/>
      <c r="D460" s="389"/>
      <c r="E460" s="388"/>
      <c r="F460" s="359"/>
      <c r="G460" s="359"/>
      <c r="H460" s="359"/>
      <c r="I460" s="390"/>
      <c r="J460" s="358"/>
      <c r="K460" s="358"/>
      <c r="L460" s="358"/>
      <c r="M460" s="388"/>
      <c r="N460" s="437"/>
      <c r="O460" s="435"/>
      <c r="P460" s="428"/>
      <c r="Q460" s="392"/>
      <c r="R460" s="393">
        <f t="shared" si="12"/>
        <v>0</v>
      </c>
      <c r="S460" s="393">
        <f t="shared" si="12"/>
        <v>0</v>
      </c>
      <c r="T460" s="393">
        <f t="shared" si="12"/>
        <v>0</v>
      </c>
      <c r="U460" s="394">
        <f t="shared" si="13"/>
        <v>0</v>
      </c>
      <c r="W460" s="386"/>
      <c r="X460" s="386"/>
    </row>
    <row r="461" spans="1:24">
      <c r="A461" s="387" t="s">
        <v>188</v>
      </c>
      <c r="B461" s="389"/>
      <c r="C461" s="435"/>
      <c r="D461" s="389"/>
      <c r="E461" s="388"/>
      <c r="F461" s="359"/>
      <c r="G461" s="359"/>
      <c r="H461" s="359"/>
      <c r="I461" s="390"/>
      <c r="J461" s="358"/>
      <c r="K461" s="358"/>
      <c r="L461" s="358"/>
      <c r="M461" s="388"/>
      <c r="N461" s="437"/>
      <c r="O461" s="435"/>
      <c r="P461" s="428"/>
      <c r="Q461" s="392"/>
      <c r="R461" s="393">
        <f t="shared" ref="R461:T462" si="14">IFERROR(F461*J461,0)</f>
        <v>0</v>
      </c>
      <c r="S461" s="393">
        <f t="shared" si="14"/>
        <v>0</v>
      </c>
      <c r="T461" s="393">
        <f t="shared" si="14"/>
        <v>0</v>
      </c>
      <c r="U461" s="394">
        <f>IFERROR(R461+S461+T461,0)</f>
        <v>0</v>
      </c>
      <c r="W461" s="386"/>
      <c r="X461" s="386"/>
    </row>
    <row r="462" spans="1:24" ht="15.6" thickBot="1">
      <c r="A462" s="395" t="s">
        <v>188</v>
      </c>
      <c r="B462" s="397"/>
      <c r="C462" s="436"/>
      <c r="D462" s="397"/>
      <c r="E462" s="396"/>
      <c r="F462" s="360"/>
      <c r="G462" s="360"/>
      <c r="H462" s="360"/>
      <c r="I462" s="398"/>
      <c r="J462" s="361"/>
      <c r="K462" s="361"/>
      <c r="L462" s="361"/>
      <c r="M462" s="396"/>
      <c r="N462" s="438"/>
      <c r="O462" s="436"/>
      <c r="P462" s="429"/>
      <c r="Q462" s="400"/>
      <c r="R462" s="401">
        <f t="shared" si="14"/>
        <v>0</v>
      </c>
      <c r="S462" s="401">
        <f t="shared" si="14"/>
        <v>0</v>
      </c>
      <c r="T462" s="401">
        <f t="shared" si="14"/>
        <v>0</v>
      </c>
      <c r="U462" s="402">
        <f>IFERROR(R462+S462+T462,0)</f>
        <v>0</v>
      </c>
      <c r="W462" s="386"/>
      <c r="X462" s="386"/>
    </row>
    <row r="463" spans="1:24">
      <c r="A463" s="403"/>
      <c r="B463" s="430"/>
      <c r="C463" s="430"/>
      <c r="D463" s="430"/>
      <c r="E463" s="430"/>
      <c r="F463" s="431"/>
      <c r="G463" s="431"/>
      <c r="H463" s="431"/>
      <c r="I463" s="431"/>
      <c r="J463" s="431"/>
      <c r="K463" s="431"/>
      <c r="L463" s="431"/>
      <c r="M463" s="431"/>
      <c r="N463" s="431"/>
      <c r="O463" s="431"/>
      <c r="P463" s="404"/>
      <c r="Q463" s="405"/>
      <c r="R463" s="405"/>
      <c r="S463" s="405"/>
      <c r="T463" s="405"/>
      <c r="U463" s="406"/>
    </row>
    <row r="464" spans="1:24" ht="15.6" thickBot="1">
      <c r="A464" s="387"/>
      <c r="B464" s="388"/>
      <c r="C464" s="388"/>
      <c r="D464" s="388"/>
      <c r="E464" s="388"/>
      <c r="F464" s="432"/>
      <c r="G464" s="432"/>
      <c r="H464" s="432"/>
      <c r="I464" s="432"/>
      <c r="J464" s="432"/>
      <c r="K464" s="432"/>
      <c r="L464" s="432"/>
      <c r="M464" s="432"/>
      <c r="N464" s="432"/>
      <c r="O464" s="432"/>
      <c r="P464" s="390"/>
      <c r="Q464" s="407"/>
      <c r="R464" s="408">
        <f>SUM(R12:R462)</f>
        <v>0</v>
      </c>
      <c r="S464" s="408">
        <f>SUM(S12:S462)</f>
        <v>0</v>
      </c>
      <c r="T464" s="408">
        <f>SUM(T12:T462)</f>
        <v>0</v>
      </c>
      <c r="U464" s="409">
        <f>SUM(U12:U462)</f>
        <v>0</v>
      </c>
      <c r="W464" s="410"/>
    </row>
    <row r="465" spans="1:23" ht="15.6" thickTop="1">
      <c r="A465" s="387"/>
      <c r="B465" s="388"/>
      <c r="C465" s="388"/>
      <c r="D465" s="388"/>
      <c r="E465" s="388"/>
      <c r="F465" s="388"/>
      <c r="G465" s="388"/>
      <c r="H465" s="388"/>
      <c r="I465" s="388"/>
      <c r="J465" s="388"/>
      <c r="K465" s="388"/>
      <c r="L465" s="388"/>
      <c r="M465" s="388"/>
      <c r="N465" s="388"/>
      <c r="O465" s="388"/>
      <c r="P465" s="388"/>
      <c r="Q465" s="388"/>
      <c r="R465" s="388"/>
      <c r="S465" s="388"/>
      <c r="T465" s="388"/>
      <c r="U465" s="411"/>
    </row>
    <row r="466" spans="1:23">
      <c r="A466" s="387"/>
      <c r="B466" s="633"/>
      <c r="C466" s="633"/>
      <c r="D466" s="633"/>
      <c r="E466" s="388"/>
      <c r="F466" s="388"/>
      <c r="G466" s="634"/>
      <c r="H466" s="634"/>
      <c r="I466" s="634"/>
      <c r="J466" s="634"/>
      <c r="K466" s="634"/>
      <c r="L466" s="388"/>
      <c r="M466" s="388"/>
      <c r="N466" s="388"/>
      <c r="O466" s="388"/>
      <c r="P466" s="630" t="s">
        <v>207</v>
      </c>
      <c r="Q466" s="631"/>
      <c r="R466" s="631"/>
      <c r="S466" s="631"/>
      <c r="T466" s="631" t="s">
        <v>208</v>
      </c>
      <c r="U466" s="412">
        <f>U464/1000</f>
        <v>0</v>
      </c>
    </row>
    <row r="467" spans="1:23">
      <c r="A467" s="387"/>
      <c r="B467" s="635" t="s">
        <v>190</v>
      </c>
      <c r="C467" s="636"/>
      <c r="D467" s="636"/>
      <c r="E467" s="388"/>
      <c r="F467" s="388"/>
      <c r="G467" s="632" t="s">
        <v>191</v>
      </c>
      <c r="H467" s="632"/>
      <c r="I467" s="632"/>
      <c r="J467" s="632"/>
      <c r="K467" s="632"/>
      <c r="L467" s="388"/>
      <c r="M467" s="388"/>
      <c r="N467" s="388"/>
      <c r="O467" s="388"/>
      <c r="P467" s="388"/>
      <c r="Q467" s="388"/>
      <c r="R467" s="388"/>
      <c r="S467" s="388"/>
      <c r="T467" s="388"/>
      <c r="U467" s="413"/>
    </row>
    <row r="468" spans="1:23" ht="15.6" thickBot="1">
      <c r="A468" s="387"/>
      <c r="B468" s="388"/>
      <c r="C468" s="388"/>
      <c r="D468" s="388"/>
      <c r="E468" s="388"/>
      <c r="F468" s="388"/>
      <c r="G468" s="388"/>
      <c r="H468" s="388"/>
      <c r="I468" s="388"/>
      <c r="J468" s="388"/>
      <c r="K468" s="388"/>
      <c r="L468" s="388"/>
      <c r="M468" s="388"/>
      <c r="N468" s="388"/>
      <c r="O468" s="388"/>
      <c r="P468" s="388"/>
      <c r="Q468" s="414"/>
      <c r="R468" s="630" t="s">
        <v>209</v>
      </c>
      <c r="S468" s="631"/>
      <c r="T468" s="631"/>
      <c r="U468" s="415">
        <f>'Fracción II 3er 2026'!U468+U466</f>
        <v>116665.9883</v>
      </c>
    </row>
    <row r="469" spans="1:23" ht="15.6" thickTop="1">
      <c r="A469" s="387"/>
      <c r="B469" s="388"/>
      <c r="C469" s="388"/>
      <c r="D469" s="388"/>
      <c r="E469" s="388"/>
      <c r="F469" s="388"/>
      <c r="G469" s="388"/>
      <c r="H469" s="388"/>
      <c r="I469" s="388"/>
      <c r="J469" s="388"/>
      <c r="K469" s="388"/>
      <c r="L469" s="388"/>
      <c r="M469" s="388"/>
      <c r="N469" s="388"/>
      <c r="O469" s="388"/>
      <c r="P469" s="388"/>
      <c r="Q469" s="414"/>
      <c r="R469" s="388"/>
      <c r="S469" s="388"/>
      <c r="T469" s="388"/>
      <c r="U469" s="416"/>
    </row>
    <row r="470" spans="1:23">
      <c r="A470" s="387"/>
      <c r="B470" s="388"/>
      <c r="C470" s="388"/>
      <c r="D470" s="388"/>
      <c r="E470" s="388"/>
      <c r="F470" s="388"/>
      <c r="G470" s="388"/>
      <c r="H470" s="388"/>
      <c r="I470" s="388"/>
      <c r="J470" s="388"/>
      <c r="K470" s="388"/>
      <c r="L470" s="388"/>
      <c r="M470" s="388"/>
      <c r="N470" s="388"/>
      <c r="O470" s="388"/>
      <c r="P470" s="388"/>
      <c r="Q470" s="414"/>
      <c r="R470" s="388"/>
      <c r="S470" s="388"/>
      <c r="T470" s="388"/>
      <c r="U470" s="416"/>
    </row>
    <row r="471" spans="1:23">
      <c r="A471" s="387"/>
      <c r="B471" s="388"/>
      <c r="C471" s="388"/>
      <c r="D471" s="388"/>
      <c r="E471" s="388"/>
      <c r="F471" s="388"/>
      <c r="G471" s="388"/>
      <c r="H471" s="388"/>
      <c r="I471" s="388"/>
      <c r="J471" s="388"/>
      <c r="K471" s="388"/>
      <c r="L471" s="388"/>
      <c r="M471" s="388"/>
      <c r="N471" s="388"/>
      <c r="O471" s="388"/>
      <c r="P471" s="388"/>
      <c r="Q471" s="414"/>
      <c r="R471" s="388"/>
      <c r="S471" s="388"/>
      <c r="T471" s="388"/>
      <c r="U471" s="416"/>
    </row>
    <row r="472" spans="1:23">
      <c r="A472" s="387"/>
      <c r="B472" s="388"/>
      <c r="C472" s="388"/>
      <c r="D472" s="388"/>
      <c r="E472" s="388"/>
      <c r="F472" s="388"/>
      <c r="G472" s="388"/>
      <c r="H472" s="388"/>
      <c r="I472" s="388"/>
      <c r="J472" s="388"/>
      <c r="K472" s="388"/>
      <c r="L472" s="388"/>
      <c r="M472" s="388"/>
      <c r="N472" s="388"/>
      <c r="O472" s="388"/>
      <c r="P472" s="414"/>
      <c r="Q472" s="414"/>
      <c r="R472" s="418"/>
      <c r="S472" s="418"/>
      <c r="T472" s="418"/>
      <c r="U472" s="417"/>
      <c r="W472" s="419"/>
    </row>
    <row r="473" spans="1:23">
      <c r="A473" s="387"/>
      <c r="U473" s="420"/>
      <c r="W473" s="421"/>
    </row>
    <row r="474" spans="1:23" ht="15.6" thickBot="1">
      <c r="A474" s="422"/>
      <c r="B474" s="423"/>
      <c r="C474" s="423"/>
      <c r="D474" s="423"/>
      <c r="E474" s="423"/>
      <c r="F474" s="424"/>
      <c r="G474" s="424"/>
      <c r="H474" s="424"/>
      <c r="I474" s="424"/>
      <c r="J474" s="424"/>
      <c r="K474" s="424"/>
      <c r="L474" s="424"/>
      <c r="M474" s="424"/>
      <c r="N474" s="424"/>
      <c r="O474" s="424"/>
      <c r="P474" s="423"/>
      <c r="Q474" s="424"/>
      <c r="R474" s="424"/>
      <c r="S474" s="424"/>
      <c r="T474" s="424"/>
      <c r="U474" s="425"/>
    </row>
    <row r="475" spans="1:23">
      <c r="F475" s="426"/>
      <c r="G475" s="426"/>
      <c r="H475" s="426"/>
      <c r="I475" s="426"/>
      <c r="J475" s="426"/>
      <c r="K475" s="426"/>
      <c r="L475" s="426"/>
      <c r="M475" s="426"/>
      <c r="N475" s="426"/>
      <c r="O475" s="426"/>
      <c r="Q475" s="426"/>
    </row>
    <row r="476" spans="1:23">
      <c r="R476" s="427"/>
      <c r="S476" s="427"/>
      <c r="T476" s="427"/>
      <c r="W476" s="421"/>
    </row>
    <row r="479" spans="1:23">
      <c r="S479" s="426"/>
    </row>
    <row r="481" s="75" customFormat="1"/>
  </sheetData>
  <sheetProtection insertRows="0"/>
  <mergeCells count="18">
    <mergeCell ref="G466:K466"/>
    <mergeCell ref="P466:T466"/>
    <mergeCell ref="A6:P6"/>
    <mergeCell ref="R6:U6"/>
    <mergeCell ref="R468:T468"/>
    <mergeCell ref="A10:U10"/>
    <mergeCell ref="A7:A9"/>
    <mergeCell ref="B7:P7"/>
    <mergeCell ref="B8:B9"/>
    <mergeCell ref="D8:D9"/>
    <mergeCell ref="F8:H8"/>
    <mergeCell ref="J8:L8"/>
    <mergeCell ref="N8:N9"/>
    <mergeCell ref="P8:P9"/>
    <mergeCell ref="R8:U8"/>
    <mergeCell ref="B467:D467"/>
    <mergeCell ref="G467:K467"/>
    <mergeCell ref="B466:D466"/>
  </mergeCells>
  <printOptions horizontalCentered="1"/>
  <pageMargins left="0.23622047244094491" right="0.23622047244094491" top="0.27559055118110237" bottom="0.27559055118110237" header="0" footer="0"/>
  <pageSetup scale="51" fitToHeight="1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28</vt:i4>
      </vt:variant>
    </vt:vector>
  </HeadingPairs>
  <TitlesOfParts>
    <vt:vector size="51" baseType="lpstr">
      <vt:lpstr>NOTA</vt:lpstr>
      <vt:lpstr>Aspectos a considerar</vt:lpstr>
      <vt:lpstr>Hoja de trabajo</vt:lpstr>
      <vt:lpstr>Hoja1</vt:lpstr>
      <vt:lpstr>Fracción I 2026</vt:lpstr>
      <vt:lpstr>Fracción II 1er 2026</vt:lpstr>
      <vt:lpstr>Fracción II 2do 2026</vt:lpstr>
      <vt:lpstr>Fracción II 3er 2026</vt:lpstr>
      <vt:lpstr>Fracción II 4to 2026</vt:lpstr>
      <vt:lpstr>Fracción III 1er 2026</vt:lpstr>
      <vt:lpstr>Fracción III 2do 2026</vt:lpstr>
      <vt:lpstr>Fracción III 3er 2026</vt:lpstr>
      <vt:lpstr>Fracción III 4to 2026</vt:lpstr>
      <vt:lpstr>Edo Act 1er 2026</vt:lpstr>
      <vt:lpstr>ESF-art 37</vt:lpstr>
      <vt:lpstr>EA- art 37</vt:lpstr>
      <vt:lpstr>Edo Act 2do 2026</vt:lpstr>
      <vt:lpstr>Edo Act 3er 2026</vt:lpstr>
      <vt:lpstr>Edo Act 4to 2026</vt:lpstr>
      <vt:lpstr>Fracción V 1er 2026</vt:lpstr>
      <vt:lpstr>Fracción V 2do 2026</vt:lpstr>
      <vt:lpstr>Fracción V 3er 2026</vt:lpstr>
      <vt:lpstr>Fracción V 4to 2026</vt:lpstr>
      <vt:lpstr>'EA- art 37'!Área_de_impresión</vt:lpstr>
      <vt:lpstr>'Edo Act 1er 2026'!Área_de_impresión</vt:lpstr>
      <vt:lpstr>'Edo Act 2do 2026'!Área_de_impresión</vt:lpstr>
      <vt:lpstr>'Edo Act 3er 2026'!Área_de_impresión</vt:lpstr>
      <vt:lpstr>'Edo Act 4to 2026'!Área_de_impresión</vt:lpstr>
      <vt:lpstr>'ESF-art 37'!Área_de_impresión</vt:lpstr>
      <vt:lpstr>'Fracción I 2026'!Área_de_impresión</vt:lpstr>
      <vt:lpstr>'Fracción II 1er 2026'!Área_de_impresión</vt:lpstr>
      <vt:lpstr>'Fracción II 2do 2026'!Área_de_impresión</vt:lpstr>
      <vt:lpstr>'Fracción II 3er 2026'!Área_de_impresión</vt:lpstr>
      <vt:lpstr>'Fracción II 4to 2026'!Área_de_impresión</vt:lpstr>
      <vt:lpstr>'Fracción III 1er 2026'!Área_de_impresión</vt:lpstr>
      <vt:lpstr>'Fracción III 2do 2026'!Área_de_impresión</vt:lpstr>
      <vt:lpstr>'Fracción III 3er 2026'!Área_de_impresión</vt:lpstr>
      <vt:lpstr>'Fracción III 4to 2026'!Área_de_impresión</vt:lpstr>
      <vt:lpstr>'Fracción V 1er 2026'!Área_de_impresión</vt:lpstr>
      <vt:lpstr>'Fracción V 2do 2026'!Área_de_impresión</vt:lpstr>
      <vt:lpstr>'Fracción V 3er 2026'!Área_de_impresión</vt:lpstr>
      <vt:lpstr>'Fracción V 4to 2026'!Área_de_impresión</vt:lpstr>
      <vt:lpstr>'Hoja de trabajo'!Área_de_impresión</vt:lpstr>
      <vt:lpstr>'Fracción II 1er 2026'!Títulos_a_imprimir</vt:lpstr>
      <vt:lpstr>'Fracción II 2do 2026'!Títulos_a_imprimir</vt:lpstr>
      <vt:lpstr>'Fracción II 3er 2026'!Títulos_a_imprimir</vt:lpstr>
      <vt:lpstr>'Fracción II 4to 2026'!Títulos_a_imprimir</vt:lpstr>
      <vt:lpstr>'Fracción V 1er 2026'!Títulos_a_imprimir</vt:lpstr>
      <vt:lpstr>'Fracción V 2do 2026'!Títulos_a_imprimir</vt:lpstr>
      <vt:lpstr>'Fracción V 3er 2026'!Títulos_a_imprimir</vt:lpstr>
      <vt:lpstr>'Fracción V 4to 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David Hernandez Hernandez</cp:lastModifiedBy>
  <cp:revision/>
  <cp:lastPrinted>2026-04-05T19:49:16Z</cp:lastPrinted>
  <dcterms:created xsi:type="dcterms:W3CDTF">1996-11-27T10:00:04Z</dcterms:created>
  <dcterms:modified xsi:type="dcterms:W3CDTF">2026-04-08T01:05:45Z</dcterms:modified>
  <cp:category/>
  <cp:contentStatus/>
</cp:coreProperties>
</file>